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G:\Shared drives\EMODnet\1. Core Activities\5. Progress reports\7. Portal reports on CP\Seabed Habitats\"/>
    </mc:Choice>
  </mc:AlternateContent>
  <bookViews>
    <workbookView xWindow="20376" yWindow="-120" windowWidth="29040" windowHeight="15840" tabRatio="868" activeTab="2"/>
  </bookViews>
  <sheets>
    <sheet name="4_downloadpagesummary" sheetId="6" r:id="rId1"/>
    <sheet name="4_fullsummary" sheetId="14" r:id="rId2"/>
    <sheet name="7_reasons" sheetId="8" r:id="rId3"/>
  </sheets>
  <definedNames>
    <definedName name="MapLayers">#REF!</definedName>
  </definedNames>
  <calcPr calcId="191029"/>
  <pivotCaches>
    <pivotCache cacheId="1" r:id="rId4"/>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8" l="1"/>
  <c r="F3" i="8"/>
  <c r="F9" i="8"/>
  <c r="F4" i="8"/>
  <c r="F2" i="8"/>
  <c r="F10" i="8"/>
  <c r="F6" i="8"/>
  <c r="B22" i="14" l="1"/>
  <c r="B25" i="14" s="1"/>
  <c r="B16" i="14"/>
  <c r="G3" i="8" l="1"/>
  <c r="G4" i="8"/>
  <c r="G5" i="8"/>
  <c r="G6" i="8"/>
  <c r="G7" i="8"/>
  <c r="G8" i="8"/>
  <c r="G9" i="8"/>
  <c r="G10" i="8"/>
  <c r="G2" i="8"/>
  <c r="F12" i="8" l="1"/>
</calcChain>
</file>

<file path=xl/comments1.xml><?xml version="1.0" encoding="utf-8"?>
<comments xmlns="http://schemas.openxmlformats.org/spreadsheetml/2006/main">
  <authors>
    <author>Graeme Duncan</author>
  </authors>
  <commentList>
    <comment ref="A12" authorId="0" shapeId="0">
      <text>
        <r>
          <rPr>
            <b/>
            <sz val="9"/>
            <color indexed="81"/>
            <rFont val="Tahoma"/>
            <charset val="1"/>
          </rPr>
          <t>Graeme Duncan:</t>
        </r>
        <r>
          <rPr>
            <sz val="9"/>
            <color indexed="81"/>
            <rFont val="Tahoma"/>
            <charset val="1"/>
          </rPr>
          <t xml:space="preserve">
From University org</t>
        </r>
      </text>
    </comment>
  </commentList>
</comments>
</file>

<file path=xl/sharedStrings.xml><?xml version="1.0" encoding="utf-8"?>
<sst xmlns="http://schemas.openxmlformats.org/spreadsheetml/2006/main" count="81" uniqueCount="54">
  <si>
    <t>Government</t>
  </si>
  <si>
    <t>Personal use</t>
  </si>
  <si>
    <t>Research</t>
  </si>
  <si>
    <t>Commercial/industry</t>
  </si>
  <si>
    <t>Education</t>
  </si>
  <si>
    <t>layer</t>
  </si>
  <si>
    <t>Row Labels</t>
  </si>
  <si>
    <t>Grand Total</t>
  </si>
  <si>
    <t>number</t>
  </si>
  <si>
    <t>number of downloads</t>
  </si>
  <si>
    <t>Count of reason</t>
  </si>
  <si>
    <t>Reason</t>
  </si>
  <si>
    <t>%</t>
  </si>
  <si>
    <t>Exploration/Exploitation surveys</t>
  </si>
  <si>
    <t>Other</t>
  </si>
  <si>
    <t>Fisheries</t>
  </si>
  <si>
    <t xml:space="preserve"> </t>
  </si>
  <si>
    <t>EU Sea Map 2016 - Fraction of light reaching the seabed</t>
  </si>
  <si>
    <t>EU Sea Map 2016 - Photosynthetically Active Radiation at the surface</t>
  </si>
  <si>
    <t>EU Sea Map 2016 - Photosynthetically Active Radiation at the seabed</t>
  </si>
  <si>
    <t>EU Sea Map 2016 - Coefficient of light attenuation in water (KDPAR)</t>
  </si>
  <si>
    <t>EU Sea Map 2016 - Number of satellite images for each pixel of KDPAR</t>
  </si>
  <si>
    <t>OSPAR threatened and/or declining habitats</t>
  </si>
  <si>
    <t>NGO/Charity</t>
  </si>
  <si>
    <t>Individual EUNIS maps from Survey</t>
  </si>
  <si>
    <t>Individual non-EUNIS maps from survey</t>
  </si>
  <si>
    <t>Energy - North Sea and Celtic Sea</t>
  </si>
  <si>
    <t>Energy/Wave Exposure - Baltic Sea</t>
  </si>
  <si>
    <t>EUSeaMap 2016 higher resolution case study for east of Angus and Aberdeenshire</t>
  </si>
  <si>
    <t>Halocline - Baltic Sea</t>
  </si>
  <si>
    <t>Salinity - Baltic Sea</t>
  </si>
  <si>
    <t>Broad-scale habitat map (EUSeaMap)</t>
  </si>
  <si>
    <t>Number of download events</t>
  </si>
  <si>
    <t>OSPAR database of threatened and/or declining habitats</t>
  </si>
  <si>
    <t>AGGREGATED:</t>
  </si>
  <si>
    <t>EUSeaMap continuous phyiscal variables</t>
  </si>
  <si>
    <t>Other: Test</t>
  </si>
  <si>
    <t>Other: Environmental Assessment</t>
  </si>
  <si>
    <t>Other: To analyse the difference in sea bed conditions for different offshore wind farms.</t>
  </si>
  <si>
    <t>Other: For environmental designations check</t>
  </si>
  <si>
    <t>Other: consultancy EIA studies</t>
  </si>
  <si>
    <t>Other: to use as input</t>
  </si>
  <si>
    <t>Researchresearch</t>
  </si>
  <si>
    <t>ResearchPOSBEMED : Sustainable management of the systems Posidonia-beaches in the Mediterranean region.</t>
  </si>
  <si>
    <t>Other: to address comments from JNCC on a submitted application</t>
  </si>
  <si>
    <t>Commercial/industryResearch</t>
  </si>
  <si>
    <t>GovernmentMSFD assessment</t>
  </si>
  <si>
    <t>Other: MSFD evaluation</t>
  </si>
  <si>
    <t>ResearchI am doing a research on the Mediterranean sea ecosystem and the impact of fisheries and environment on its marine biodiversity</t>
  </si>
  <si>
    <t xml:space="preserve">Other: Impact calculations. </t>
  </si>
  <si>
    <t>Other: Reference maps for environmental baseline report</t>
  </si>
  <si>
    <t>Commercial/industryEnvironmental Impact Assessment</t>
  </si>
  <si>
    <t>Other: Coastal Pollution project for County Council</t>
  </si>
  <si>
    <t>Other: Environmental Assesment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</si>
</sst>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
      <sz val="9"/>
      <color indexed="81"/>
      <name val="Tahoma"/>
      <charset val="1"/>
    </font>
    <font>
      <b/>
      <sz val="9"/>
      <color indexed="81"/>
      <name val="Tahoma"/>
      <charset val="1"/>
    </font>
    <font>
      <i/>
      <sz val="11"/>
      <color theme="1"/>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2"/>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3" fillId="0" borderId="0"/>
  </cellStyleXfs>
  <cellXfs count="19">
    <xf numFmtId="0" fontId="0" fillId="0" borderId="0" xfId="0"/>
    <xf numFmtId="0" fontId="2" fillId="0" borderId="0" xfId="0" applyFont="1"/>
    <xf numFmtId="0" fontId="0" fillId="0" borderId="0" xfId="0" pivotButton="1"/>
    <xf numFmtId="0" fontId="0" fillId="0" borderId="0" xfId="0" applyAlignment="1">
      <alignment horizontal="left"/>
    </xf>
    <xf numFmtId="0" fontId="0" fillId="0" borderId="0" xfId="0" applyNumberFormat="1"/>
    <xf numFmtId="0" fontId="0" fillId="0" borderId="0" xfId="0" applyFont="1"/>
    <xf numFmtId="9" fontId="0" fillId="0" borderId="0" xfId="1" applyFont="1"/>
    <xf numFmtId="0" fontId="0" fillId="2" borderId="0" xfId="0" applyFill="1" applyAlignment="1">
      <alignment horizontal="left"/>
    </xf>
    <xf numFmtId="0" fontId="0" fillId="3" borderId="0" xfId="0" applyFill="1" applyAlignment="1">
      <alignment horizontal="left"/>
    </xf>
    <xf numFmtId="0" fontId="0" fillId="4"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xf numFmtId="0" fontId="2" fillId="0" borderId="0" xfId="0" applyNumberFormat="1" applyFont="1"/>
    <xf numFmtId="0" fontId="0" fillId="11" borderId="0" xfId="0" applyFill="1" applyAlignment="1">
      <alignment horizontal="left"/>
    </xf>
    <xf numFmtId="0" fontId="2" fillId="6" borderId="0" xfId="0" applyFont="1" applyFill="1"/>
    <xf numFmtId="0" fontId="6" fillId="10" borderId="0" xfId="0" applyFont="1" applyFill="1"/>
  </cellXfs>
  <cellStyles count="3">
    <cellStyle name="Normal" xfId="0" builtinId="0"/>
    <cellStyle name="Normal 2" xfId="2"/>
    <cellStyle name="Percent" xfId="1" builtinId="5"/>
  </cellStyles>
  <dxfs count="17">
    <dxf>
      <fill>
        <patternFill patternType="solid">
          <fgColor indexed="64"/>
          <bgColor theme="9" tint="0.79998168889431442"/>
        </patternFill>
      </fill>
    </dxf>
    <dxf>
      <fill>
        <patternFill patternType="solid">
          <fgColor indexed="64"/>
          <bgColor theme="9" tint="0.79998168889431442"/>
        </patternFill>
      </fill>
    </dxf>
    <dxf>
      <fill>
        <patternFill patternType="solid">
          <fgColor indexed="64"/>
          <bgColor theme="9" tint="0.79998168889431442"/>
        </patternFill>
      </fill>
    </dxf>
    <dxf>
      <fill>
        <patternFill patternType="solid">
          <fgColor indexed="64"/>
          <bgColor theme="6" tint="0.79998168889431442"/>
        </patternFill>
      </fill>
    </dxf>
    <dxf>
      <fill>
        <patternFill patternType="solid">
          <fgColor indexed="64"/>
          <bgColor theme="8" tint="0.79998168889431442"/>
        </patternFill>
      </fill>
    </dxf>
    <dxf>
      <fill>
        <patternFill patternType="solid">
          <fgColor indexed="64"/>
          <bgColor theme="6" tint="0.79998168889431442"/>
        </patternFill>
      </fill>
    </dxf>
    <dxf>
      <fill>
        <patternFill patternType="solid">
          <fgColor indexed="64"/>
          <bgColor theme="2"/>
        </patternFill>
      </fill>
    </dxf>
    <dxf>
      <fill>
        <patternFill patternType="solid">
          <fgColor indexed="64"/>
          <bgColor theme="2"/>
        </patternFill>
      </fill>
    </dxf>
    <dxf>
      <fill>
        <patternFill>
          <bgColor theme="2"/>
        </patternFill>
      </fill>
    </dxf>
    <dxf>
      <fill>
        <patternFill patternType="solid">
          <bgColor theme="9" tint="0.79998168889431442"/>
        </patternFill>
      </fill>
    </dxf>
    <dxf>
      <fill>
        <patternFill>
          <bgColor theme="8" tint="0.79998168889431442"/>
        </patternFill>
      </fill>
    </dxf>
    <dxf>
      <fill>
        <patternFill patternType="solid">
          <bgColor theme="9" tint="0.79998168889431442"/>
        </patternFill>
      </fill>
    </dxf>
    <dxf>
      <fill>
        <patternFill patternType="solid">
          <bgColor theme="7" tint="0.59999389629810485"/>
        </patternFill>
      </fill>
    </dxf>
    <dxf>
      <fill>
        <patternFill patternType="solid">
          <bgColor theme="6" tint="0.79998168889431442"/>
        </patternFill>
      </fill>
    </dxf>
    <dxf>
      <fill>
        <patternFill patternType="solid">
          <bgColor theme="3" tint="0.79998168889431442"/>
        </patternFill>
      </fill>
    </dxf>
    <dxf>
      <fill>
        <patternFill patternType="solid">
          <bgColor theme="2" tint="-9.9978637043366805E-2"/>
        </patternFill>
      </fill>
    </dxf>
    <dxf>
      <fill>
        <patternFill patternType="solid">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nathaliet\Downloads\20171012_qtlyindicator_2%20(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raeme Duncan" refreshedDate="43020.480009027779" createdVersion="6" refreshedVersion="6" minRefreshableVersion="3" recordCount="219">
  <cacheSource type="worksheet">
    <worksheetSource ref="A1:AA220" sheet="20160711_MESHWebGISDownload.txt" r:id="rId2"/>
  </cacheSource>
  <cacheFields count="27">
    <cacheField name="Name" numFmtId="49">
      <sharedItems/>
    </cacheField>
    <cacheField name="email" numFmtId="49">
      <sharedItems/>
    </cacheField>
    <cacheField name="organisation" numFmtId="49">
      <sharedItems count="136">
        <s v="Marine Scotland Science"/>
        <s v="personal use"/>
        <s v="SAMS"/>
        <s v="UNEP-WCMC"/>
        <s v="DHI"/>
        <s v="iu-ecoaqua ulpgc"/>
        <s v="Centro nazionale delle ricerche CNR IAMC"/>
        <s v="Heriot-Watt University"/>
        <s v="Holkham"/>
        <s v="Imperial College London"/>
        <s v="imperial college"/>
        <s v="Ministry of Agriculture and Fisheries, Food and Environment of Spain"/>
        <s v="Open Seas"/>
        <s v="Openseas"/>
        <s v="shom"/>
        <s v="GoBe Consultants Ltd"/>
        <s v="University of Salento"/>
        <s v="University of Aberdeen"/>
        <s v="RINA Consulting"/>
        <s v="National Institute for Marine Research and Development"/>
        <s v="RPS Energy"/>
        <s v="Parks &amp; Wildlife Finland"/>
        <s v="InTouch GIS Services Ltd"/>
        <s v="RPS"/>
        <s v="Agence francaise pour la biodiversite"/>
        <s v="Bloomberg"/>
        <s v="AECOM"/>
        <s v="Universidade de Lisboa"/>
        <s v="Swansea University"/>
        <s v="fcul"/>
        <s v="Dutch Ministery of Infrastructure and Environment"/>
        <s v="RSPB"/>
        <s v="IMAR"/>
        <s v="BRGM"/>
        <s v="Natural England"/>
        <s v="University of Granafa"/>
        <s v="University of Granada"/>
        <s v="sinay"/>
        <s v="Institute of biodiversity and ecosystem research"/>
        <s v="University of Plymouth "/>
        <s v="plymouth university "/>
        <s v="Nexen Petroleum UK Ltd"/>
        <s v="Plymouth University"/>
        <s v="LSE"/>
        <s v="UniversitÃ  degli Studi di Palermo"/>
        <s v="socib"/>
        <s v="CNR-ISMAR"/>
        <s v="Ministerie van Infrastructuur en Milieu"/>
        <s v="Black and Veatch"/>
        <s v="EID MÃ©diterranÃ©e"/>
        <s v="Ulster University"/>
        <s v="The Hebrew University of Jerusalem"/>
        <s v="IO-BAS"/>
        <s v="Uni of Hull"/>
        <s v="Fugro"/>
        <s v="Bangor University"/>
        <s v="DAERA"/>
        <s v="NUI Galway, Master's thesis"/>
        <s v="Finnish Environment Institute"/>
        <s v="MOE A/S for MiljÃ¸styrelsen"/>
        <s v="University of Piraeus"/>
        <s v="BMT Cordah"/>
        <s v="plymouth univeristy"/>
        <s v="COWI AS"/>
        <s v="Ramboll Envrion"/>
        <s v="NHTV"/>
        <s v="AQUAFACT"/>
        <s v="jncc "/>
        <s v="MacArthur Green"/>
        <s v="IFR"/>
        <s v="NABU"/>
        <s v="NUI Galway "/>
        <s v="JRC"/>
        <s v="Wageningen University"/>
        <s v="EEA"/>
        <s v="personal"/>
        <s v="University of the Algarve"/>
        <s v="RBINS - OD Nature"/>
        <s v="Geological Survey of Norway"/>
        <s v="Royal Belgian Institute of Natural Sciences"/>
        <s v="Wageningen Marine Research"/>
        <s v="French biodiversity agency"/>
        <s v="Ca' Foscari University"/>
        <s v="EDPR UK"/>
        <s v="AFBI"/>
        <s v="EDPR"/>
        <s v="IOW"/>
        <s v="Danish Technical University"/>
        <s v="CNRS"/>
        <s v="HR Wallingford"/>
        <s v="Finnish Natural Resource Institute"/>
        <s v="Hafok AB"/>
        <s v="Regione del Veneto"/>
        <s v="JNCCC"/>
        <s v="Smartcom Software"/>
        <s v="ICM-CSIC"/>
        <s v="Instituto Hidrografico de la Marina"/>
        <s v="MSS"/>
        <s v="AquaBiota Water Research"/>
        <s v="Cefas"/>
        <s v="Ã…bo Akademi University"/>
        <s v="TU Delft "/>
        <s v="Deltares"/>
        <s v="Universidade de Aveiro"/>
        <s v="MariLim Aquatic Research GmbH"/>
        <s v="Medins"/>
        <s v="Xodus Group"/>
        <s v="enebada entorno s.l."/>
        <s v="Leidos"/>
        <s v="NTNU"/>
        <s v="Norwegian Institute for Water Research"/>
        <s v="CCMAR/Universidade do Algarve"/>
        <s v="ACRI-HE"/>
        <s v="Marine and Environmental Science Center MARE"/>
        <s v="Orbis Energy Limited"/>
        <s v="National Oceanography Center Southampton"/>
        <s v="ABPmer"/>
        <s v="VLIZ"/>
        <s v="Amec Foster Wheeler"/>
        <s v="TU Delft"/>
        <s v="University of Leeds"/>
        <s v="IH Cantabria"/>
        <s v="Sun Yat-sen University"/>
        <s v="Port of London Authority"/>
        <s v="IPMA, Portugal"/>
        <s v="Artdatabanken, SLU"/>
        <s v="Marine Institute"/>
        <s v="Hampshire County Council"/>
        <s v="MariLim Gesellschaft fÃ¼r GewÃ¤sseruntersuchung mbH"/>
        <s v="NAFC Marine Centre"/>
        <s v="EBD-CSIC"/>
        <s v="WSP"/>
        <s v="University of Southampton"/>
        <s v="Instituto espaÃ±ol de oceanografia"/>
        <s v="Genesis "/>
        <s v="Genesis"/>
      </sharedItems>
    </cacheField>
    <cacheField name="reason" numFmtId="49">
      <sharedItems count="24">
        <s v="Government"/>
        <s v="Personal use"/>
        <s v="Research"/>
        <s v="Education"/>
        <s v="Commercial/industry"/>
        <s v="Other: Environmental Assessment"/>
        <s v="Other: To analyse the difference in sea bed conditions for different offshore wind farms."/>
        <s v="Other: For environmental designations check"/>
        <s v="Other: consultancy EIA studies"/>
        <s v="Other: to use as input"/>
        <s v="Exploration/Exploitation surveys"/>
        <s v="Researchresearch"/>
        <s v="ResearchPOSBEMED : Sustainable management of the systems Posidonia-beaches in the Mediterranean region."/>
        <s v="Other: to address comments from JNCC on a submitted application"/>
        <s v="Commercial/industryResearch"/>
        <s v="GovernmentMSFD assessment"/>
        <s v="Other: MSFD evaluation"/>
        <s v="ResearchI am doing a research on the Mediterranean sea ecosystem and the impact of fisheries and environment on its marine biodiversity"/>
        <s v="Other: Test"/>
        <s v="Other: Impact calculations. "/>
        <s v="Other: Reference maps for environmental baseline report"/>
        <s v="Commercial/industryEnvironmental Impact Assessment"/>
        <s v="Other: Coastal Pollution project for County Council"/>
        <s v="Other: Environmental Assesment"/>
      </sharedItems>
    </cacheField>
    <cacheField name="layers" numFmtId="49">
      <sharedItems longText="1"/>
    </cacheField>
    <cacheField name="terms and conditions" numFmtId="49">
      <sharedItems/>
    </cacheField>
    <cacheField name="IP" numFmtId="49">
      <sharedItems/>
    </cacheField>
    <cacheField name="IP2" numFmtId="49">
      <sharedItems/>
    </cacheField>
    <cacheField name="Date time" numFmtId="22">
      <sharedItems containsSemiMixedTypes="0" containsNonDate="0" containsDate="1" containsString="0" minDate="2017-07-01T14:02:48" maxDate="2017-10-12T09:53:15"/>
    </cacheField>
    <cacheField name="All EUNIS habitat maps from survey" numFmtId="0">
      <sharedItems containsSemiMixedTypes="0" containsString="0" containsNumber="1" containsInteger="1" minValue="0" maxValue="1"/>
    </cacheField>
    <cacheField name="Individual EUNIS maps from Survey" numFmtId="0">
      <sharedItems containsSemiMixedTypes="0" containsString="0" containsNumber="1" containsInteger="1" minValue="0" maxValue="344"/>
    </cacheField>
    <cacheField name="Eunis_downloaded_bool" numFmtId="0">
      <sharedItems containsSemiMixedTypes="0" containsString="0" containsNumber="1" containsInteger="1" minValue="0" maxValue="1"/>
    </cacheField>
    <cacheField name="All Non-EUNIS habitat maps from survey" numFmtId="0">
      <sharedItems containsSemiMixedTypes="0" containsString="0" containsNumber="1" containsInteger="1" minValue="0" maxValue="1"/>
    </cacheField>
    <cacheField name="Individual non-EUNIS maps from survey" numFmtId="0">
      <sharedItems containsSemiMixedTypes="0" containsString="0" containsNumber="1" containsInteger="1" minValue="0" maxValue="25"/>
    </cacheField>
    <cacheField name="NonEunis_downloaded_bool" numFmtId="0">
      <sharedItems containsSemiMixedTypes="0" containsString="0" containsNumber="1" containsInteger="1" minValue="0" maxValue="1"/>
    </cacheField>
    <cacheField name="OSPAR threatened and/or declining habitats" numFmtId="0">
      <sharedItems containsSemiMixedTypes="0" containsString="0" containsNumber="1" containsInteger="1" minValue="0" maxValue="1"/>
    </cacheField>
    <cacheField name="Energy - North Sea and Celtic Sea" numFmtId="0">
      <sharedItems containsSemiMixedTypes="0" containsString="0" containsNumber="1" containsInteger="1" minValue="0" maxValue="1"/>
    </cacheField>
    <cacheField name="Energy/Wave Exposure - Baltic Sea" numFmtId="0">
      <sharedItems containsSemiMixedTypes="0" containsString="0" containsNumber="1" containsInteger="1" minValue="0" maxValue="1"/>
    </cacheField>
    <cacheField name="Halocline - Baltic Sea" numFmtId="0">
      <sharedItems containsSemiMixedTypes="0" containsString="0" containsNumber="1" containsInteger="1" minValue="0" maxValue="1"/>
    </cacheField>
    <cacheField name="Salinity - Baltic Sea" numFmtId="0">
      <sharedItems containsSemiMixedTypes="0" containsString="0" containsNumber="1" containsInteger="1" minValue="0" maxValue="1"/>
    </cacheField>
    <cacheField name="EU Sea Map 2016 - Fraction of light reaching the seabed" numFmtId="0">
      <sharedItems containsSemiMixedTypes="0" containsString="0" containsNumber="1" containsInteger="1" minValue="0" maxValue="1"/>
    </cacheField>
    <cacheField name="EU Sea Map 2016 - Photosynthetically Active Radiation at the seabed" numFmtId="0">
      <sharedItems containsSemiMixedTypes="0" containsString="0" containsNumber="1" containsInteger="1" minValue="0" maxValue="1"/>
    </cacheField>
    <cacheField name="EU Sea Map 2016 - Photosynthetically Active Radiation at the surface" numFmtId="0">
      <sharedItems containsSemiMixedTypes="0" containsString="0" containsNumber="1" containsInteger="1" minValue="0" maxValue="1"/>
    </cacheField>
    <cacheField name="EU Sea Map 2016 - Coefficient of light attenuation in water (KDPAR)" numFmtId="0">
      <sharedItems containsSemiMixedTypes="0" containsString="0" containsNumber="1" containsInteger="1" minValue="0" maxValue="1"/>
    </cacheField>
    <cacheField name="EU Sea Map 2016 - Number of satellite images for each pixel of KDPAR" numFmtId="0">
      <sharedItems containsSemiMixedTypes="0" containsString="0" containsNumber="1" containsInteger="1" minValue="0" maxValue="1"/>
    </cacheField>
    <cacheField name="Broad-scale habitat map (EUSeaMap)" numFmtId="0">
      <sharedItems containsSemiMixedTypes="0" containsString="0" containsNumber="1" containsInteger="1" minValue="0" maxValue="1"/>
    </cacheField>
    <cacheField name="EUSeaMap 2016 higher resolution case study for east of Angus and Aberdeenshire"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9">
  <r>
    <s v="John Clarke"/>
    <s v="j.clarke@marlab.ac.uk"/>
    <x v="0"/>
    <x v="0"/>
    <s v="Broad-scale habitat map (EUSeaMap) including classified habitat descriptors and confidence (updated 30th September 2016), EU Sea Map 2016 - Photosynthetically Active Radiation at the seabed,"/>
    <s v="Terms and conditions agreed"/>
    <s v="141.101.99.42"/>
    <s v="141.101.99.42"/>
    <d v="2017-07-01T14:02:48"/>
    <n v="0"/>
    <n v="0"/>
    <n v="0"/>
    <n v="0"/>
    <n v="0"/>
    <n v="0"/>
    <n v="0"/>
    <n v="0"/>
    <n v="0"/>
    <n v="0"/>
    <n v="0"/>
    <n v="0"/>
    <n v="1"/>
    <n v="0"/>
    <n v="0"/>
    <n v="0"/>
    <n v="1"/>
    <n v="0"/>
  </r>
  <r>
    <s v="iris duranovic"/>
    <s v="iris.duranovic@mmt.se"/>
    <x v="1"/>
    <x v="1"/>
    <s v="Broad-scale habitat map (EUSeaMap) including classified habitat descriptors and confidence (updated 30th September 2016), OSPAR threatened and/or declining habitats 2015 (shapefile version, 30 June 2015),"/>
    <s v="Terms and conditions agreed"/>
    <s v="162.158.134.119"/>
    <s v="162.158.134.119"/>
    <d v="2017-07-02T06:39:03"/>
    <n v="0"/>
    <n v="0"/>
    <n v="0"/>
    <n v="0"/>
    <n v="0"/>
    <n v="0"/>
    <n v="1"/>
    <n v="0"/>
    <n v="0"/>
    <n v="0"/>
    <n v="0"/>
    <n v="0"/>
    <n v="0"/>
    <n v="0"/>
    <n v="0"/>
    <n v="0"/>
    <n v="1"/>
    <n v="0"/>
  </r>
  <r>
    <s v="iris duranovic"/>
    <s v="iris.duranovic@mmt.se"/>
    <x v="1"/>
    <x v="1"/>
    <s v="Broad-scale habitat map (EUSeaMap) including classified habitat descriptors and confidence (updated 30th September 2016), OSPAR threatened and/or declining habitats 2015 (shapefile version, 30 June 2015),"/>
    <s v="Terms and conditions agreed"/>
    <s v="162.158.134.17"/>
    <s v="162.158.134.17"/>
    <d v="2017-07-03T08:15:47"/>
    <n v="0"/>
    <n v="0"/>
    <n v="0"/>
    <n v="0"/>
    <n v="0"/>
    <n v="0"/>
    <n v="1"/>
    <n v="0"/>
    <n v="0"/>
    <n v="0"/>
    <n v="0"/>
    <n v="0"/>
    <n v="0"/>
    <n v="0"/>
    <n v="0"/>
    <n v="0"/>
    <n v="1"/>
    <n v="0"/>
  </r>
  <r>
    <s v="Sally Rouse"/>
    <s v="sally.rouse@sams.ac.uk"/>
    <x v="2"/>
    <x v="2"/>
    <s v="Broad-scale habitat map (EUSeaMap) including classified habitat descriptors and confidence (updated 30th September 2016),"/>
    <s v="Terms and conditions agreed"/>
    <s v="141.101.99.138"/>
    <s v="141.101.99.138"/>
    <d v="2017-07-03T13:31:19"/>
    <n v="0"/>
    <n v="0"/>
    <n v="0"/>
    <n v="0"/>
    <n v="0"/>
    <n v="0"/>
    <n v="0"/>
    <n v="0"/>
    <n v="0"/>
    <n v="0"/>
    <n v="0"/>
    <n v="0"/>
    <n v="0"/>
    <n v="0"/>
    <n v="0"/>
    <n v="0"/>
    <n v="1"/>
    <n v="0"/>
  </r>
  <r>
    <s v="Sally Rouse"/>
    <s v="sally.rouse@hotmail.com"/>
    <x v="2"/>
    <x v="2"/>
    <s v="Broad-scale habitat map (EUSeaMap) including classified habitat descriptors and confidence (updated 30th September 2016),"/>
    <s v="Terms and conditions agreed"/>
    <s v="141.101.99.138"/>
    <s v="141.101.99.138"/>
    <d v="2017-07-03T13:36:43"/>
    <n v="0"/>
    <n v="0"/>
    <n v="0"/>
    <n v="0"/>
    <n v="0"/>
    <n v="0"/>
    <n v="0"/>
    <n v="0"/>
    <n v="0"/>
    <n v="0"/>
    <n v="0"/>
    <n v="0"/>
    <n v="0"/>
    <n v="0"/>
    <n v="0"/>
    <n v="0"/>
    <n v="1"/>
    <n v="0"/>
  </r>
  <r>
    <s v="Aysun Koroglu Dogan"/>
    <s v="a.koroglu@un-ihe.org"/>
    <x v="1"/>
    <x v="2"/>
    <s v="Broad-scale habitat map (EUSeaMap) including classified habitat descriptors and confidence (updated 30th September 2016), OSPAR threatened and/or declining habitats 2015 (shapefile version, 30 June 2015), All EUNIS habitat maps from survey, All Other habitat maps from survey,"/>
    <s v="Terms and conditions agreed"/>
    <s v="162.158.111.68"/>
    <s v="162.158.111.68"/>
    <d v="2017-07-03T14:00:15"/>
    <n v="1"/>
    <n v="344"/>
    <n v="1"/>
    <n v="1"/>
    <n v="25"/>
    <n v="1"/>
    <n v="1"/>
    <n v="0"/>
    <n v="0"/>
    <n v="0"/>
    <n v="0"/>
    <n v="0"/>
    <n v="0"/>
    <n v="0"/>
    <n v="0"/>
    <n v="0"/>
    <n v="1"/>
    <n v="0"/>
  </r>
  <r>
    <s v="Anna Berry"/>
    <s v="70157@student.varndean.ac.uk"/>
    <x v="1"/>
    <x v="2"/>
    <s v="GB001122, GB001128, GB001509,"/>
    <s v="Terms and conditions agreed"/>
    <s v="141.101.98.41"/>
    <s v="141.101.98.41"/>
    <d v="2017-07-03T14:50:23"/>
    <n v="0"/>
    <n v="3"/>
    <n v="1"/>
    <n v="0"/>
    <n v="0"/>
    <n v="0"/>
    <n v="0"/>
    <n v="0"/>
    <n v="0"/>
    <n v="0"/>
    <n v="0"/>
    <n v="0"/>
    <n v="0"/>
    <n v="0"/>
    <n v="0"/>
    <n v="0"/>
    <n v="0"/>
    <n v="0"/>
  </r>
  <r>
    <s v="Lauren Weatherdon"/>
    <s v="lauren.weatherdon@unep-wcmc.org"/>
    <x v="3"/>
    <x v="2"/>
    <s v="Broad-scale habitat map (EUSeaMap) including classified habitat descriptors and confidence (updated 30th September 2016),"/>
    <s v="Terms and conditions agreed"/>
    <s v="141.101.99.246"/>
    <s v="141.101.99.246"/>
    <d v="2017-07-03T17:29:31"/>
    <n v="0"/>
    <n v="0"/>
    <n v="0"/>
    <n v="0"/>
    <n v="0"/>
    <n v="0"/>
    <n v="0"/>
    <n v="0"/>
    <n v="0"/>
    <n v="0"/>
    <n v="0"/>
    <n v="0"/>
    <n v="0"/>
    <n v="0"/>
    <n v="0"/>
    <n v="0"/>
    <n v="1"/>
    <n v="0"/>
  </r>
  <r>
    <s v="Anders Erichsen"/>
    <s v="aer@dhigroup.com"/>
    <x v="4"/>
    <x v="2"/>
    <s v="Broad-scale habitat map (EUSeaMap) including classified habitat descriptors and confidence (updated 30th September 2016), BE000142, BE000143, BE000144, BE000145, ES001001,"/>
    <s v="Terms and conditions agreed"/>
    <s v="162.158.134.29"/>
    <s v="162.158.134.29"/>
    <d v="2017-07-04T08:50:31"/>
    <n v="0"/>
    <n v="5"/>
    <n v="1"/>
    <n v="0"/>
    <n v="0"/>
    <n v="0"/>
    <n v="0"/>
    <n v="0"/>
    <n v="0"/>
    <n v="0"/>
    <n v="0"/>
    <n v="0"/>
    <n v="0"/>
    <n v="0"/>
    <n v="0"/>
    <n v="0"/>
    <n v="1"/>
    <n v="0"/>
  </r>
  <r>
    <s v="Alejandro Garcia"/>
    <s v="alejandro.garcia@ulpgc.es"/>
    <x v="5"/>
    <x v="2"/>
    <s v="Broad-scale habitat map (EUSeaMap) including classified habitat descriptors and confidence (updated 30th September 2016),"/>
    <s v="Terms and conditions agreed"/>
    <s v="172.68.102.65"/>
    <s v="172.68.102.65"/>
    <d v="2017-07-04T12:04:20"/>
    <n v="0"/>
    <n v="0"/>
    <n v="0"/>
    <n v="0"/>
    <n v="0"/>
    <n v="0"/>
    <n v="0"/>
    <n v="0"/>
    <n v="0"/>
    <n v="0"/>
    <n v="0"/>
    <n v="0"/>
    <n v="0"/>
    <n v="0"/>
    <n v="0"/>
    <n v="0"/>
    <n v="1"/>
    <n v="0"/>
  </r>
  <r>
    <s v="Federico Quattrocchi"/>
    <s v="quattrocchifederico@gmail.com"/>
    <x v="6"/>
    <x v="2"/>
    <s v="Broad-scale habitat map (EUSeaMap) including classified habitat descriptors and confidence (updated 30th September 2016),"/>
    <s v="Terms and conditions agreed"/>
    <s v="172.68.198.89"/>
    <s v="172.68.198.89"/>
    <d v="2017-07-04T13:53:55"/>
    <n v="0"/>
    <n v="0"/>
    <n v="0"/>
    <n v="0"/>
    <n v="0"/>
    <n v="0"/>
    <n v="0"/>
    <n v="0"/>
    <n v="0"/>
    <n v="0"/>
    <n v="0"/>
    <n v="0"/>
    <n v="0"/>
    <n v="0"/>
    <n v="0"/>
    <n v="0"/>
    <n v="1"/>
    <n v="0"/>
  </r>
  <r>
    <s v="Michael Bell"/>
    <s v="m.c.bell@hw.ac.uk"/>
    <x v="7"/>
    <x v="2"/>
    <s v="Broad-scale habitat map (EUSeaMap) including classified habitat descriptors and confidence (updated 30th September 2016), OSPAR threatened and/or declining habitats 2015 (shapefile version, 30 June 2015), EU Sea Map 2016 - Fraction of light reaching the seabed, EU Sea Map 2016 - Photosynthetically Active Radiation at the seabed, EU Sea Map 2016 - Coefficient of light attenuation in water (KDPAR),"/>
    <s v="Terms and conditions agreed"/>
    <s v="141.101.99.156"/>
    <s v="141.101.99.156"/>
    <d v="2017-07-04T14:20:24"/>
    <n v="0"/>
    <n v="0"/>
    <n v="0"/>
    <n v="0"/>
    <n v="0"/>
    <n v="0"/>
    <n v="1"/>
    <n v="0"/>
    <n v="0"/>
    <n v="0"/>
    <n v="0"/>
    <n v="1"/>
    <n v="1"/>
    <n v="0"/>
    <n v="1"/>
    <n v="0"/>
    <n v="1"/>
    <n v="0"/>
  </r>
  <r>
    <s v="Jonathan Holt"/>
    <s v="j.holt756@gmail.com"/>
    <x v="8"/>
    <x v="1"/>
    <s v="GB000232, GB000233, GB000234, GB000235, GB000239, GB000240,"/>
    <s v="Terms and conditions agreed"/>
    <s v="141.101.98.221"/>
    <s v="141.101.98.221"/>
    <d v="2017-07-04T16:11:16"/>
    <n v="0"/>
    <n v="6"/>
    <n v="1"/>
    <n v="0"/>
    <n v="0"/>
    <n v="0"/>
    <n v="0"/>
    <n v="0"/>
    <n v="0"/>
    <n v="0"/>
    <n v="0"/>
    <n v="0"/>
    <n v="0"/>
    <n v="0"/>
    <n v="0"/>
    <n v="0"/>
    <n v="0"/>
    <n v="0"/>
  </r>
  <r>
    <s v="Jonathan Holt"/>
    <s v="j.holt756@gmail.co.uk"/>
    <x v="8"/>
    <x v="1"/>
    <s v="GB000232, GB000233, GB000234, GB000235, GB000239, GB000240,"/>
    <s v="Terms and conditions agreed"/>
    <s v="141.101.98.221"/>
    <s v="141.101.98.221"/>
    <d v="2017-07-04T16:18:44"/>
    <n v="0"/>
    <n v="6"/>
    <n v="1"/>
    <n v="0"/>
    <n v="0"/>
    <n v="0"/>
    <n v="0"/>
    <n v="0"/>
    <n v="0"/>
    <n v="0"/>
    <n v="0"/>
    <n v="0"/>
    <n v="0"/>
    <n v="0"/>
    <n v="0"/>
    <n v="0"/>
    <n v="0"/>
    <n v="0"/>
  </r>
  <r>
    <s v="romain gellee"/>
    <s v="romain-gellee@hotmail.fr"/>
    <x v="1"/>
    <x v="3"/>
    <s v="Energy - North Sea and Celtic Sea, Energy/Wave Exposure - Baltic Sea, Salinity - Baltic Sea,"/>
    <s v="Terms and conditions agreed"/>
    <s v="162.158.234.89"/>
    <s v="162.158.234.89"/>
    <d v="2017-07-05T13:06:16"/>
    <n v="0"/>
    <n v="0"/>
    <n v="0"/>
    <n v="0"/>
    <n v="0"/>
    <n v="0"/>
    <n v="0"/>
    <n v="1"/>
    <n v="1"/>
    <n v="0"/>
    <n v="1"/>
    <n v="0"/>
    <n v="0"/>
    <n v="0"/>
    <n v="0"/>
    <n v="0"/>
    <n v="0"/>
    <n v="0"/>
  </r>
  <r>
    <s v="Rhiannon Holden"/>
    <s v="rlh12@ic.ac.uk"/>
    <x v="9"/>
    <x v="3"/>
    <s v="Broad-scale habitat map (EUSeaMap) including classified habitat descriptors and confidence (updated 30th September 2016), All EUNIS habitat maps from survey,"/>
    <s v="Terms and conditions agreed"/>
    <s v="162.158.154.134"/>
    <s v="162.158.154.134"/>
    <d v="2017-07-05T14:15:38"/>
    <n v="1"/>
    <n v="344"/>
    <n v="1"/>
    <n v="0"/>
    <n v="0"/>
    <n v="0"/>
    <n v="0"/>
    <n v="0"/>
    <n v="0"/>
    <n v="0"/>
    <n v="0"/>
    <n v="0"/>
    <n v="0"/>
    <n v="0"/>
    <n v="0"/>
    <n v="0"/>
    <n v="1"/>
    <n v="0"/>
  </r>
  <r>
    <s v="Rhiannon Holden"/>
    <s v="rlh12@ic.ac.uk"/>
    <x v="10"/>
    <x v="3"/>
    <s v="GB000282, GB000283,"/>
    <s v="Terms and conditions agreed"/>
    <s v="162.158.154.134"/>
    <s v="162.158.154.134"/>
    <d v="2017-07-05T14:34:36"/>
    <n v="0"/>
    <n v="2"/>
    <n v="1"/>
    <n v="0"/>
    <n v="0"/>
    <n v="0"/>
    <n v="0"/>
    <n v="0"/>
    <n v="0"/>
    <n v="0"/>
    <n v="0"/>
    <n v="0"/>
    <n v="0"/>
    <n v="0"/>
    <n v="0"/>
    <n v="0"/>
    <n v="0"/>
    <n v="0"/>
  </r>
  <r>
    <s v="Laura DÃ­az"/>
    <s v="ldiaz@mapama.es"/>
    <x v="11"/>
    <x v="0"/>
    <s v="ES000001, ES001000, ES001001, ES001002, ES001021, ES001022, ES001023, ES001024, ES001025, ES001026, ES001027,"/>
    <s v="Terms and conditions agreed"/>
    <s v="172.68.94.149"/>
    <s v="172.68.94.149"/>
    <d v="2017-07-05T18:01:37"/>
    <n v="0"/>
    <n v="10"/>
    <n v="1"/>
    <n v="0"/>
    <n v="1"/>
    <n v="1"/>
    <n v="0"/>
    <n v="0"/>
    <n v="0"/>
    <n v="0"/>
    <n v="0"/>
    <n v="0"/>
    <n v="0"/>
    <n v="0"/>
    <n v="0"/>
    <n v="0"/>
    <n v="0"/>
    <n v="0"/>
  </r>
  <r>
    <s v="Phil T"/>
    <s v="phil@openseas.org.uk"/>
    <x v="12"/>
    <x v="2"/>
    <s v="OSPAR threatened and/or declining habitats 2015 (shapefile version, 30 June 2015),"/>
    <s v="Terms and conditions agreed"/>
    <s v="141.101.98.89"/>
    <s v="141.101.98.89"/>
    <d v="2017-07-06T11:34:03"/>
    <n v="0"/>
    <n v="0"/>
    <n v="0"/>
    <n v="0"/>
    <n v="0"/>
    <n v="0"/>
    <n v="1"/>
    <n v="0"/>
    <n v="0"/>
    <n v="0"/>
    <n v="0"/>
    <n v="0"/>
    <n v="0"/>
    <n v="0"/>
    <n v="0"/>
    <n v="0"/>
    <n v="0"/>
    <n v="0"/>
  </r>
  <r>
    <s v="Phil"/>
    <s v="phil@openseas.org.uk"/>
    <x v="13"/>
    <x v="2"/>
    <s v="Energy - North Sea and Celtic Sea, Energy/Wave Exposure - Baltic Sea,"/>
    <s v="Terms and conditions agreed"/>
    <s v="141.101.98.89"/>
    <s v="141.101.98.89"/>
    <d v="2017-07-06T16:33:40"/>
    <n v="0"/>
    <n v="0"/>
    <n v="0"/>
    <n v="0"/>
    <n v="0"/>
    <n v="0"/>
    <n v="0"/>
    <n v="1"/>
    <n v="1"/>
    <n v="0"/>
    <n v="0"/>
    <n v="0"/>
    <n v="0"/>
    <n v="0"/>
    <n v="0"/>
    <n v="0"/>
    <n v="0"/>
    <n v="0"/>
  </r>
  <r>
    <s v="emilie tewkai"/>
    <s v="etewkai@shom.fr"/>
    <x v="14"/>
    <x v="2"/>
    <s v="Broad-scale habitat map (EUSeaMap) including classified habitat descriptors and confidence (updated 30th September 2016),"/>
    <s v="Terms and conditions agreed"/>
    <s v="108.162.229.137"/>
    <s v="108.162.229.137"/>
    <d v="2017-07-07T15:08:36"/>
    <n v="0"/>
    <n v="0"/>
    <n v="0"/>
    <n v="0"/>
    <n v="0"/>
    <n v="0"/>
    <n v="0"/>
    <n v="0"/>
    <n v="0"/>
    <n v="0"/>
    <n v="0"/>
    <n v="0"/>
    <n v="0"/>
    <n v="0"/>
    <n v="0"/>
    <n v="0"/>
    <n v="1"/>
    <n v="0"/>
  </r>
  <r>
    <s v="Phil New"/>
    <s v="phil@gobeconsultants.com"/>
    <x v="15"/>
    <x v="4"/>
    <s v="Broad-scale habitat map (EUSeaMap) including classified habitat descriptors and confidence (updated 30th September 2016),"/>
    <s v="Terms and conditions agreed"/>
    <s v="162.158.154.122"/>
    <s v="162.158.154.122"/>
    <d v="2017-07-07T16:52:09"/>
    <n v="0"/>
    <n v="0"/>
    <n v="0"/>
    <n v="0"/>
    <n v="0"/>
    <n v="0"/>
    <n v="0"/>
    <n v="0"/>
    <n v="0"/>
    <n v="0"/>
    <n v="0"/>
    <n v="0"/>
    <n v="0"/>
    <n v="0"/>
    <n v="0"/>
    <n v="0"/>
    <n v="1"/>
    <n v="0"/>
  </r>
  <r>
    <s v="giorgio mancinelli"/>
    <s v="giorgio.mancinelli@unisalento.it"/>
    <x v="16"/>
    <x v="2"/>
    <s v="Broad-scale habitat map (EUSeaMap) including classified habitat descriptors and confidence (updated 30th September 2016),"/>
    <s v="Terms and conditions agreed"/>
    <s v="172.68.198.35"/>
    <s v="172.68.198.35"/>
    <d v="2017-07-08T16:51:06"/>
    <n v="0"/>
    <n v="0"/>
    <n v="0"/>
    <n v="0"/>
    <n v="0"/>
    <n v="0"/>
    <n v="0"/>
    <n v="0"/>
    <n v="0"/>
    <n v="0"/>
    <n v="0"/>
    <n v="0"/>
    <n v="0"/>
    <n v="0"/>
    <n v="0"/>
    <n v="0"/>
    <n v="1"/>
    <n v="0"/>
  </r>
  <r>
    <s v="Gemma Cook"/>
    <s v="gemma.cook.12@aberdeen.ac.uk"/>
    <x v="17"/>
    <x v="3"/>
    <s v="Broad-scale habitat map (EUSeaMap) including classified habitat descriptors and confidence (updated 30th September 2016),"/>
    <s v="Terms and conditions agreed"/>
    <s v="141.101.107.37"/>
    <s v="141.101.107.37"/>
    <d v="2017-07-08T18:22:57"/>
    <n v="0"/>
    <n v="0"/>
    <n v="0"/>
    <n v="0"/>
    <n v="0"/>
    <n v="0"/>
    <n v="0"/>
    <n v="0"/>
    <n v="0"/>
    <n v="0"/>
    <n v="0"/>
    <n v="0"/>
    <n v="0"/>
    <n v="0"/>
    <n v="0"/>
    <n v="0"/>
    <n v="1"/>
    <n v="0"/>
  </r>
  <r>
    <s v="marco donato"/>
    <s v="marco.donato@rina.org"/>
    <x v="18"/>
    <x v="1"/>
    <s v="Broad-scale habitat map (EUSeaMap) including classified habitat descriptors and confidence (updated 30th September 2016),"/>
    <s v="Terms and conditions agreed"/>
    <s v="188.114.102.149"/>
    <s v="188.114.102.149"/>
    <d v="2017-07-09T16:40:27"/>
    <n v="0"/>
    <n v="0"/>
    <n v="0"/>
    <n v="0"/>
    <n v="0"/>
    <n v="0"/>
    <n v="0"/>
    <n v="0"/>
    <n v="0"/>
    <n v="0"/>
    <n v="0"/>
    <n v="0"/>
    <n v="0"/>
    <n v="0"/>
    <n v="0"/>
    <n v="0"/>
    <n v="1"/>
    <n v="0"/>
  </r>
  <r>
    <s v="Alina Spinu"/>
    <s v="alina_daiana_ct@yahoo.com"/>
    <x v="19"/>
    <x v="2"/>
    <s v="Broad-scale habitat map (EUSeaMap) including classified habitat descriptors and confidence (updated 30th September 2016),"/>
    <s v="Terms and conditions agreed"/>
    <s v="188.114.103.60"/>
    <s v="188.114.103.60"/>
    <d v="2017-07-10T09:09:47"/>
    <n v="0"/>
    <n v="0"/>
    <n v="0"/>
    <n v="0"/>
    <n v="0"/>
    <n v="0"/>
    <n v="0"/>
    <n v="0"/>
    <n v="0"/>
    <n v="0"/>
    <n v="0"/>
    <n v="0"/>
    <n v="0"/>
    <n v="0"/>
    <n v="0"/>
    <n v="0"/>
    <n v="1"/>
    <n v="0"/>
  </r>
  <r>
    <s v="Nick Grundy"/>
    <s v="grundyn@rpsgroup.com"/>
    <x v="20"/>
    <x v="4"/>
    <s v="Broad-scale habitat map (EUSeaMap) including classified habitat descriptors and confidence (updated 30th September 2016),"/>
    <s v="Terms and conditions agreed"/>
    <s v="141.101.99.78"/>
    <s v="141.101.99.78"/>
    <d v="2017-07-10T10:44:08"/>
    <n v="0"/>
    <n v="0"/>
    <n v="0"/>
    <n v="0"/>
    <n v="0"/>
    <n v="0"/>
    <n v="0"/>
    <n v="0"/>
    <n v="0"/>
    <n v="0"/>
    <n v="0"/>
    <n v="0"/>
    <n v="0"/>
    <n v="0"/>
    <n v="0"/>
    <n v="0"/>
    <n v="1"/>
    <n v="0"/>
  </r>
  <r>
    <s v="Lasse Kurvinen"/>
    <s v="lasse.kurvinen@metsa.fi"/>
    <x v="21"/>
    <x v="0"/>
    <s v="Broad-scale habitat map (EUSeaMap) including classified habitat descriptors and confidence (updated 30th September 2016),"/>
    <s v="Terms and conditions agreed"/>
    <s v="162.158.238.101"/>
    <s v="162.158.238.101"/>
    <d v="2017-07-12T09:22:59"/>
    <n v="0"/>
    <n v="0"/>
    <n v="0"/>
    <n v="0"/>
    <n v="0"/>
    <n v="0"/>
    <n v="0"/>
    <n v="0"/>
    <n v="0"/>
    <n v="0"/>
    <n v="0"/>
    <n v="0"/>
    <n v="0"/>
    <n v="0"/>
    <n v="0"/>
    <n v="0"/>
    <n v="1"/>
    <n v="0"/>
  </r>
  <r>
    <s v="Jonathan Gatward"/>
    <s v="jongatward@ntlworld.com"/>
    <x v="22"/>
    <x v="5"/>
    <s v="Broad-scale habitat map (EUSeaMap) including classified habitat descriptors and confidence (updated 30th September 2016), GB000287, GB000288, GB000289, GB000374, GB000375, GB000376, GB000443, GB100055,"/>
    <s v="Terms and conditions agreed"/>
    <s v="141.101.107.37"/>
    <s v="141.101.107.37"/>
    <d v="2017-07-12T10:04:41"/>
    <n v="0"/>
    <n v="8"/>
    <n v="1"/>
    <n v="0"/>
    <n v="0"/>
    <n v="0"/>
    <n v="0"/>
    <n v="0"/>
    <n v="0"/>
    <n v="0"/>
    <n v="0"/>
    <n v="0"/>
    <n v="0"/>
    <n v="0"/>
    <n v="0"/>
    <n v="0"/>
    <n v="1"/>
    <n v="0"/>
  </r>
  <r>
    <s v="Lawrence Millett"/>
    <s v="lawrence.millett@rpsgroup.com"/>
    <x v="23"/>
    <x v="4"/>
    <s v="Broad-scale habitat map (EUSeaMap) including classified habitat descriptors and confidence (updated 30th September 2016),"/>
    <s v="Terms and conditions agreed"/>
    <s v="141.101.99.78"/>
    <s v="141.101.99.78"/>
    <d v="2017-07-12T11:54:43"/>
    <n v="0"/>
    <n v="0"/>
    <n v="0"/>
    <n v="0"/>
    <n v="0"/>
    <n v="0"/>
    <n v="0"/>
    <n v="0"/>
    <n v="0"/>
    <n v="0"/>
    <n v="0"/>
    <n v="0"/>
    <n v="0"/>
    <n v="0"/>
    <n v="0"/>
    <n v="0"/>
    <n v="1"/>
    <n v="0"/>
  </r>
  <r>
    <s v="Steven PIEL"/>
    <s v="steven.piel@afbiodiversite.fr"/>
    <x v="24"/>
    <x v="0"/>
    <s v="Broad-scale habitat map (EUSeaMap) including classified habitat descriptors and confidence (updated 30th September 2016), OSPAR threatened and/or declining habitats 2015 (shapefile version, 30 June 2015), 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s v="Terms and conditions agreed"/>
    <s v="141.101.88.155"/>
    <s v="141.101.88.155"/>
    <d v="2017-07-12T15:41:57"/>
    <n v="0"/>
    <n v="0"/>
    <n v="0"/>
    <n v="0"/>
    <n v="0"/>
    <n v="0"/>
    <n v="1"/>
    <n v="0"/>
    <n v="0"/>
    <n v="0"/>
    <n v="0"/>
    <n v="1"/>
    <n v="1"/>
    <n v="1"/>
    <n v="1"/>
    <n v="1"/>
    <n v="1"/>
    <n v="0"/>
  </r>
  <r>
    <s v="Lawrence Millett"/>
    <s v="lawrence.millett@rpsgroup.com"/>
    <x v="23"/>
    <x v="4"/>
    <s v="Broad-scale habitat map (EUSeaMap) including classified habitat descriptors and confidence (updated 30th September 2016),"/>
    <s v="Terms and conditions agreed"/>
    <s v="141.101.99.78"/>
    <s v="141.101.99.78"/>
    <d v="2017-07-12T16:08:52"/>
    <n v="0"/>
    <n v="0"/>
    <n v="0"/>
    <n v="0"/>
    <n v="0"/>
    <n v="0"/>
    <n v="0"/>
    <n v="0"/>
    <n v="0"/>
    <n v="0"/>
    <n v="0"/>
    <n v="0"/>
    <n v="0"/>
    <n v="0"/>
    <n v="0"/>
    <n v="0"/>
    <n v="1"/>
    <n v="0"/>
  </r>
  <r>
    <s v="Raul"/>
    <s v="rmohedas@yahoo.es"/>
    <x v="1"/>
    <x v="1"/>
    <s v="Broad-scale habitat map (EUSeaMap) including classified habitat descriptors and confidence (updated 30th September 2016),"/>
    <s v="Terms and conditions agreed"/>
    <s v="188.114.110.179"/>
    <s v="188.114.110.179"/>
    <d v="2017-07-13T10:48:45"/>
    <n v="0"/>
    <n v="0"/>
    <n v="0"/>
    <n v="0"/>
    <n v="0"/>
    <n v="0"/>
    <n v="0"/>
    <n v="0"/>
    <n v="0"/>
    <n v="0"/>
    <n v="0"/>
    <n v="0"/>
    <n v="0"/>
    <n v="0"/>
    <n v="0"/>
    <n v="0"/>
    <n v="1"/>
    <n v="0"/>
  </r>
  <r>
    <s v="Tom"/>
    <s v="tharries1@bloomberg.net"/>
    <x v="25"/>
    <x v="6"/>
    <s v="Broad-scale habitat map (EUSeaMap) including classified habitat descriptors and confidence (updated 30th September 2016),"/>
    <s v="Terms and conditions agreed"/>
    <s v="141.101.98.137"/>
    <s v="141.101.98.137"/>
    <d v="2017-07-13T15:07:03"/>
    <n v="0"/>
    <n v="0"/>
    <n v="0"/>
    <n v="0"/>
    <n v="0"/>
    <n v="0"/>
    <n v="0"/>
    <n v="0"/>
    <n v="0"/>
    <n v="0"/>
    <n v="0"/>
    <n v="0"/>
    <n v="0"/>
    <n v="0"/>
    <n v="0"/>
    <n v="0"/>
    <n v="1"/>
    <n v="0"/>
  </r>
  <r>
    <s v="Beth Mennie"/>
    <s v="beth.mennie@aecom.com"/>
    <x v="26"/>
    <x v="4"/>
    <s v="Broad-scale habitat map (EUSeaMap) including classified habitat descriptors and confidence (updated 30th September 2016),"/>
    <s v="Terms and conditions agreed"/>
    <s v="141.101.107.157"/>
    <s v="141.101.107.157"/>
    <d v="2017-07-14T16:33:00"/>
    <n v="0"/>
    <n v="0"/>
    <n v="0"/>
    <n v="0"/>
    <n v="0"/>
    <n v="0"/>
    <n v="0"/>
    <n v="0"/>
    <n v="0"/>
    <n v="0"/>
    <n v="0"/>
    <n v="0"/>
    <n v="0"/>
    <n v="0"/>
    <n v="0"/>
    <n v="0"/>
    <n v="1"/>
    <n v="0"/>
  </r>
  <r>
    <s v="Rui Taborda"/>
    <s v="rtaborda@fc.ul.pt"/>
    <x v="27"/>
    <x v="3"/>
    <s v="Broad-scale habitat map (EUSeaMap) including classified habitat descriptors and confidence (updated 30th September 2016), OSPAR threatened and/or declining habitats 2015 (shapefile version, 30 June 2015),"/>
    <s v="Terms and conditions agreed"/>
    <s v="172.68.102.113"/>
    <s v="172.68.102.113"/>
    <d v="2017-07-17T09:50:29"/>
    <n v="0"/>
    <n v="0"/>
    <n v="0"/>
    <n v="0"/>
    <n v="0"/>
    <n v="0"/>
    <n v="1"/>
    <n v="0"/>
    <n v="0"/>
    <n v="0"/>
    <n v="0"/>
    <n v="0"/>
    <n v="0"/>
    <n v="0"/>
    <n v="0"/>
    <n v="0"/>
    <n v="1"/>
    <n v="0"/>
  </r>
  <r>
    <s v="Mark Wilson"/>
    <s v="mark.a.wilson@rpsgroup.com"/>
    <x v="23"/>
    <x v="7"/>
    <s v="Broad-scale habitat map (EUSeaMap) including classified habitat descriptors and confidence (updated 30th September 2016),"/>
    <s v="Terms and conditions agreed"/>
    <s v="141.101.99.78"/>
    <s v="141.101.99.78"/>
    <d v="2017-07-17T12:10:36"/>
    <n v="0"/>
    <n v="0"/>
    <n v="0"/>
    <n v="0"/>
    <n v="0"/>
    <n v="0"/>
    <n v="0"/>
    <n v="0"/>
    <n v="0"/>
    <n v="0"/>
    <n v="0"/>
    <n v="0"/>
    <n v="0"/>
    <n v="0"/>
    <n v="0"/>
    <n v="0"/>
    <n v="1"/>
    <n v="0"/>
  </r>
  <r>
    <s v="Rebecca Stone"/>
    <s v="641156@swansea.ac.uk"/>
    <x v="28"/>
    <x v="2"/>
    <s v="Energy - North Sea and Celtic Sea, EU Sea Map 2016 - Fraction of light reaching the seabed,"/>
    <s v="Terms and conditions agreed"/>
    <s v="141.101.99.138"/>
    <s v="141.101.99.138"/>
    <d v="2017-07-17T12:45:10"/>
    <n v="0"/>
    <n v="0"/>
    <n v="0"/>
    <n v="0"/>
    <n v="0"/>
    <n v="0"/>
    <n v="0"/>
    <n v="1"/>
    <n v="0"/>
    <n v="0"/>
    <n v="0"/>
    <n v="1"/>
    <n v="0"/>
    <n v="0"/>
    <n v="0"/>
    <n v="0"/>
    <n v="0"/>
    <n v="0"/>
  </r>
  <r>
    <s v="marco donato"/>
    <s v="marco.donato@rina.org"/>
    <x v="18"/>
    <x v="8"/>
    <s v="Broad-scale habitat map (EUSeaMap) including classified habitat descriptors and confidence (updated 30th September 2016), OSPAR threatened and/or declining habitats 2015 (shapefile version, 30 June 2015), 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EUSeaMap 2016 higher resolution case study for east of Angus and Aberdeenshire, UK,"/>
    <s v="Terms and conditions agreed"/>
    <s v="188.114.102.245"/>
    <s v="188.114.102.245"/>
    <d v="2017-07-17T13:09:09"/>
    <n v="0"/>
    <n v="0"/>
    <n v="0"/>
    <n v="0"/>
    <n v="0"/>
    <n v="0"/>
    <n v="1"/>
    <n v="0"/>
    <n v="0"/>
    <n v="0"/>
    <n v="0"/>
    <n v="1"/>
    <n v="1"/>
    <n v="1"/>
    <n v="1"/>
    <n v="1"/>
    <n v="1"/>
    <n v="1"/>
  </r>
  <r>
    <s v="cristina lira"/>
    <s v="fclira@fc.ul.pt"/>
    <x v="29"/>
    <x v="9"/>
    <s v="Broad-scale habitat map (EUSeaMap) including classified habitat descriptors and confidence (updated 30th September 2016),"/>
    <s v="Terms and conditions agreed"/>
    <s v="172.68.102.17"/>
    <s v="172.68.102.17"/>
    <d v="2017-07-17T14:51:12"/>
    <n v="0"/>
    <n v="0"/>
    <n v="0"/>
    <n v="0"/>
    <n v="0"/>
    <n v="0"/>
    <n v="0"/>
    <n v="0"/>
    <n v="0"/>
    <n v="0"/>
    <n v="0"/>
    <n v="0"/>
    <n v="0"/>
    <n v="0"/>
    <n v="0"/>
    <n v="0"/>
    <n v="1"/>
    <n v="0"/>
  </r>
  <r>
    <s v="Elisa AlcÃ¡zar"/>
    <s v="elisaalcazar@gmail.com"/>
    <x v="1"/>
    <x v="2"/>
    <s v="Broad-scale habitat map (EUSeaMap) including classified habitat descriptors and confidence (updated 30th September 2016),"/>
    <s v="Terms and conditions agreed"/>
    <s v="188.114.110.107"/>
    <s v="188.114.110.107"/>
    <d v="2017-07-18T10:05:17"/>
    <n v="0"/>
    <n v="0"/>
    <n v="0"/>
    <n v="0"/>
    <n v="0"/>
    <n v="0"/>
    <n v="0"/>
    <n v="0"/>
    <n v="0"/>
    <n v="0"/>
    <n v="0"/>
    <n v="0"/>
    <n v="0"/>
    <n v="0"/>
    <n v="0"/>
    <n v="0"/>
    <n v="1"/>
    <n v="0"/>
  </r>
  <r>
    <s v="raul"/>
    <s v="rmohedas@yahoo.es"/>
    <x v="1"/>
    <x v="1"/>
    <s v="Broad-scale habitat map (EUSeaMap) including classified habitat descriptors and confidence (updated 30th September 2016), OSPAR threatened and/or declining habitats 2015 (shapefile version, 30 June 2015), All EUNIS habitat maps from survey, All Other habitat maps from survey,"/>
    <s v="Terms and conditions agreed"/>
    <s v="188.114.111.6"/>
    <s v="188.114.111.6"/>
    <d v="2017-07-18T12:40:25"/>
    <n v="1"/>
    <n v="344"/>
    <n v="1"/>
    <n v="1"/>
    <n v="25"/>
    <n v="1"/>
    <n v="1"/>
    <n v="0"/>
    <n v="0"/>
    <n v="0"/>
    <n v="0"/>
    <n v="0"/>
    <n v="0"/>
    <n v="0"/>
    <n v="0"/>
    <n v="0"/>
    <n v="1"/>
    <n v="0"/>
  </r>
  <r>
    <s v="Iva Kocheva"/>
    <s v="ikocheva79@gmail.com"/>
    <x v="1"/>
    <x v="2"/>
    <s v="Broad-scale habitat map (EUSeaMap) including classified habitat descriptors and confidence (updated 30th September 2016), All EUNIS habitat maps from survey,"/>
    <s v="Terms and conditions agreed"/>
    <s v="162.158.210.77"/>
    <s v="162.158.210.77"/>
    <d v="2017-07-19T07:40:30"/>
    <n v="1"/>
    <n v="344"/>
    <n v="1"/>
    <n v="0"/>
    <n v="0"/>
    <n v="0"/>
    <n v="0"/>
    <n v="0"/>
    <n v="0"/>
    <n v="0"/>
    <n v="0"/>
    <n v="0"/>
    <n v="0"/>
    <n v="0"/>
    <n v="0"/>
    <n v="0"/>
    <n v="1"/>
    <n v="0"/>
  </r>
  <r>
    <s v="Peter Louwerse"/>
    <s v="peter.louwerse@minienm.nl"/>
    <x v="30"/>
    <x v="0"/>
    <s v="Broad-scale habitat map (EUSeaMap) including classified habitat descriptors and confidence (updated 30th September 2016),"/>
    <s v="Terms and conditions agreed"/>
    <s v="141.101.105.61"/>
    <s v="141.101.105.61"/>
    <d v="2017-07-19T12:00:14"/>
    <n v="0"/>
    <n v="0"/>
    <n v="0"/>
    <n v="0"/>
    <n v="0"/>
    <n v="0"/>
    <n v="0"/>
    <n v="0"/>
    <n v="0"/>
    <n v="0"/>
    <n v="0"/>
    <n v="0"/>
    <n v="0"/>
    <n v="0"/>
    <n v="0"/>
    <n v="0"/>
    <n v="1"/>
    <n v="0"/>
  </r>
  <r>
    <s v="Alison Beresford"/>
    <s v="alison.beresford@rspb.org.uk"/>
    <x v="31"/>
    <x v="2"/>
    <s v="Broad-scale habitat map (EUSeaMap) including classified habitat descriptors and confidence (updated 30th September 2016), OSPAR threatened and/or declining habitats 2015 (shapefile version, 30 June 2015),"/>
    <s v="Terms and conditions agreed"/>
    <s v="162.158.154.116"/>
    <s v="162.158.154.116"/>
    <d v="2017-07-19T12:13:16"/>
    <n v="0"/>
    <n v="0"/>
    <n v="0"/>
    <n v="0"/>
    <n v="0"/>
    <n v="0"/>
    <n v="1"/>
    <n v="0"/>
    <n v="0"/>
    <n v="0"/>
    <n v="0"/>
    <n v="0"/>
    <n v="0"/>
    <n v="0"/>
    <n v="0"/>
    <n v="0"/>
    <n v="1"/>
    <n v="0"/>
  </r>
  <r>
    <s v="Chris Pham"/>
    <s v="christopher.k.pham@uac.pt"/>
    <x v="32"/>
    <x v="2"/>
    <s v="Broad-scale habitat map (EUSeaMap) including classified habitat descriptors and confidence (updated 30th September 2016),"/>
    <s v="Terms and conditions agreed"/>
    <s v="162.158.222.47"/>
    <s v="162.158.222.47"/>
    <d v="2017-07-19T14:22:23"/>
    <n v="0"/>
    <n v="0"/>
    <n v="0"/>
    <n v="0"/>
    <n v="0"/>
    <n v="0"/>
    <n v="0"/>
    <n v="0"/>
    <n v="0"/>
    <n v="0"/>
    <n v="0"/>
    <n v="0"/>
    <n v="0"/>
    <n v="0"/>
    <n v="0"/>
    <n v="0"/>
    <n v="1"/>
    <n v="0"/>
  </r>
  <r>
    <s v="LEMARE"/>
    <s v="arnaud.lemarechal1@hotmail.fr"/>
    <x v="1"/>
    <x v="1"/>
    <s v="All EUNIS habitat maps from survey,"/>
    <s v="Terms and conditions agreed"/>
    <s v="141.101.88.221"/>
    <s v="141.101.88.221"/>
    <d v="2017-07-19T14:26:24"/>
    <n v="1"/>
    <n v="344"/>
    <n v="1"/>
    <n v="0"/>
    <n v="0"/>
    <n v="0"/>
    <n v="0"/>
    <n v="0"/>
    <n v="0"/>
    <n v="0"/>
    <n v="0"/>
    <n v="0"/>
    <n v="0"/>
    <n v="0"/>
    <n v="0"/>
    <n v="0"/>
    <n v="0"/>
    <n v="0"/>
  </r>
  <r>
    <s v="LEMARE"/>
    <s v="arnaud.lemarechal1@hotmail.fr"/>
    <x v="1"/>
    <x v="1"/>
    <s v="FR000003, FR000041, FR000048,"/>
    <s v="Terms and conditions agreed"/>
    <s v="141.101.88.221"/>
    <s v="141.101.88.221"/>
    <d v="2017-07-19T14:40:50"/>
    <n v="0"/>
    <n v="3"/>
    <n v="1"/>
    <n v="0"/>
    <n v="0"/>
    <n v="0"/>
    <n v="0"/>
    <n v="0"/>
    <n v="0"/>
    <n v="0"/>
    <n v="0"/>
    <n v="0"/>
    <n v="0"/>
    <n v="0"/>
    <n v="0"/>
    <n v="0"/>
    <n v="0"/>
    <n v="0"/>
  </r>
  <r>
    <s v="Aurelie MASPATAUD"/>
    <s v="a.maspataud@brgm.fr"/>
    <x v="33"/>
    <x v="0"/>
    <s v="Broad-scale habitat map (EUSeaMap) including classified habitat descriptors and confidence (updated 30th September 2016), OSPAR threatened and/or declining habitats 2015 (shapefile version, 30 June 2015),"/>
    <s v="Terms and conditions agreed"/>
    <s v="108.162.229.143"/>
    <s v="108.162.229.143"/>
    <d v="2017-07-21T12:56:29"/>
    <n v="0"/>
    <n v="0"/>
    <n v="0"/>
    <n v="0"/>
    <n v="0"/>
    <n v="0"/>
    <n v="1"/>
    <n v="0"/>
    <n v="0"/>
    <n v="0"/>
    <n v="0"/>
    <n v="0"/>
    <n v="0"/>
    <n v="0"/>
    <n v="0"/>
    <n v="0"/>
    <n v="1"/>
    <n v="0"/>
  </r>
  <r>
    <s v="Tom Barnfield"/>
    <s v="thomas.barnfield@naturalengland.org.uk"/>
    <x v="34"/>
    <x v="0"/>
    <s v="GB000338, GB001069, GB001072,"/>
    <s v="Terms and conditions agreed"/>
    <s v="162.158.155.111"/>
    <s v="162.158.155.111"/>
    <d v="2017-07-21T14:40:56"/>
    <n v="0"/>
    <n v="3"/>
    <n v="1"/>
    <n v="0"/>
    <n v="0"/>
    <n v="0"/>
    <n v="0"/>
    <n v="0"/>
    <n v="0"/>
    <n v="0"/>
    <n v="0"/>
    <n v="0"/>
    <n v="0"/>
    <n v="0"/>
    <n v="0"/>
    <n v="0"/>
    <n v="0"/>
    <n v="0"/>
  </r>
  <r>
    <s v="tom barnfield"/>
    <s v="thomas.barnfield@naturalengland.org.uk"/>
    <x v="34"/>
    <x v="0"/>
    <s v="GB000338, GB001072,"/>
    <s v="Terms and conditions agreed"/>
    <s v="141.101.98.137"/>
    <s v="141.101.98.137"/>
    <d v="2017-07-21T15:21:24"/>
    <n v="0"/>
    <n v="2"/>
    <n v="1"/>
    <n v="0"/>
    <n v="0"/>
    <n v="0"/>
    <n v="0"/>
    <n v="0"/>
    <n v="0"/>
    <n v="0"/>
    <n v="0"/>
    <n v="0"/>
    <n v="0"/>
    <n v="0"/>
    <n v="0"/>
    <n v="0"/>
    <n v="0"/>
    <n v="0"/>
  </r>
  <r>
    <s v="EdÃ©n Ochoa Iniesta"/>
    <s v="eden.ochoa.iniesta@gmail.com"/>
    <x v="35"/>
    <x v="3"/>
    <s v="Broad-scale habitat map (EUSeaMap) including classified habitat descriptors and confidence (updated 30th September 2016), OSPAR threatened and/or declining habitats 2015 (shapefile version, 30 June 2015), 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All EUNIS habitat maps from survey, All Other habitat maps from survey,"/>
    <s v="Terms and conditions agreed"/>
    <s v="188.114.110.215"/>
    <s v="188.114.110.215"/>
    <d v="2017-07-22T16:55:37"/>
    <n v="1"/>
    <n v="344"/>
    <n v="1"/>
    <n v="1"/>
    <n v="25"/>
    <n v="1"/>
    <n v="1"/>
    <n v="0"/>
    <n v="0"/>
    <n v="0"/>
    <n v="0"/>
    <n v="1"/>
    <n v="1"/>
    <n v="1"/>
    <n v="1"/>
    <n v="1"/>
    <n v="1"/>
    <n v="0"/>
  </r>
  <r>
    <s v="EdÃ©n Ochoa Iniesta"/>
    <s v="eden.ochoa.iniesta@gmail.com"/>
    <x v="36"/>
    <x v="3"/>
    <s v="Broad-scale habitat map (EUSeaMap) including classified habitat descriptors and confidence (updated 30th September 2016), EU Sea Map 2016 - Fraction of light reaching the seabed, EU Sea Map 2016 - Photosynthetically Active Radiation at the seabed, EU Sea Map 2016 - Coefficient of light attenuation in water (KDPAR),"/>
    <s v="Terms and conditions agreed"/>
    <s v="188.114.110.215"/>
    <s v="188.114.110.215"/>
    <d v="2017-07-22T17:06:32"/>
    <n v="0"/>
    <n v="0"/>
    <n v="0"/>
    <n v="0"/>
    <n v="0"/>
    <n v="0"/>
    <n v="0"/>
    <n v="0"/>
    <n v="0"/>
    <n v="0"/>
    <n v="0"/>
    <n v="1"/>
    <n v="1"/>
    <n v="0"/>
    <n v="1"/>
    <n v="0"/>
    <n v="1"/>
    <n v="0"/>
  </r>
  <r>
    <s v="EdÃ©n Ochoa Iniesta"/>
    <s v="eden.ochoa.iniesta@gmail.com"/>
    <x v="36"/>
    <x v="3"/>
    <s v="All EUNIS habitat maps from survey, All Other habitat maps from survey,"/>
    <s v="Terms and conditions agreed"/>
    <s v="188.114.110.215"/>
    <s v="188.114.110.215"/>
    <d v="2017-07-22T17:19:36"/>
    <n v="1"/>
    <n v="344"/>
    <n v="1"/>
    <n v="1"/>
    <n v="25"/>
    <n v="1"/>
    <n v="0"/>
    <n v="0"/>
    <n v="0"/>
    <n v="0"/>
    <n v="0"/>
    <n v="0"/>
    <n v="0"/>
    <n v="0"/>
    <n v="0"/>
    <n v="0"/>
    <n v="0"/>
    <n v="0"/>
  </r>
  <r>
    <s v="EdÃ©n Ochoa Iniesta"/>
    <s v="eden.ochoa.iniesta@gmail.com"/>
    <x v="36"/>
    <x v="3"/>
    <s v="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s v="Terms and conditions agreed"/>
    <s v="188.114.110.215"/>
    <s v="188.114.110.215"/>
    <d v="2017-07-22T17:20:22"/>
    <n v="0"/>
    <n v="0"/>
    <n v="0"/>
    <n v="0"/>
    <n v="0"/>
    <n v="0"/>
    <n v="0"/>
    <n v="0"/>
    <n v="0"/>
    <n v="0"/>
    <n v="0"/>
    <n v="1"/>
    <n v="1"/>
    <n v="1"/>
    <n v="1"/>
    <n v="1"/>
    <n v="0"/>
    <n v="0"/>
  </r>
  <r>
    <s v="tilloy"/>
    <s v="romain.tilloy@sinay.fr"/>
    <x v="37"/>
    <x v="4"/>
    <s v="Broad-scale habitat map (EUSeaMap) including classified habitat descriptors and confidence (updated 30th September 2016),"/>
    <s v="Terms and conditions agreed"/>
    <s v="141.101.88.221"/>
    <s v="141.101.88.221"/>
    <d v="2017-07-24T10:22:56"/>
    <n v="0"/>
    <n v="0"/>
    <n v="0"/>
    <n v="0"/>
    <n v="0"/>
    <n v="0"/>
    <n v="0"/>
    <n v="0"/>
    <n v="0"/>
    <n v="0"/>
    <n v="0"/>
    <n v="0"/>
    <n v="0"/>
    <n v="0"/>
    <n v="0"/>
    <n v="0"/>
    <n v="1"/>
    <n v="0"/>
  </r>
  <r>
    <s v="Ventzislav Karamfilov"/>
    <s v="ventzi.karamfilov@gmail.com"/>
    <x v="38"/>
    <x v="2"/>
    <s v="Broad-scale habitat map (EUSeaMap) including classified habitat descriptors and confidence (updated 30th September 2016),"/>
    <s v="Terms and conditions agreed"/>
    <s v="162.158.89.68"/>
    <s v="162.158.89.68"/>
    <d v="2017-07-24T15:31:09"/>
    <n v="0"/>
    <n v="0"/>
    <n v="0"/>
    <n v="0"/>
    <n v="0"/>
    <n v="0"/>
    <n v="0"/>
    <n v="0"/>
    <n v="0"/>
    <n v="0"/>
    <n v="0"/>
    <n v="0"/>
    <n v="0"/>
    <n v="0"/>
    <n v="0"/>
    <n v="0"/>
    <n v="1"/>
    <n v="0"/>
  </r>
  <r>
    <s v="A Maspataud"/>
    <s v="a.maspataud@brgm.fr"/>
    <x v="33"/>
    <x v="0"/>
    <s v="FR000003, FR000004, FR000008, FR000025, FR000035, FR000036, FR000037, FR000040, FR000041, FR000043, FR000046, FR000048, FR000051, FR000055, FR000056, FR000058, FR000059, FR000060, FR002000, FR002001, FR002002,"/>
    <s v="Terms and conditions agreed"/>
    <s v="108.162.229.143"/>
    <s v="108.162.229.143"/>
    <d v="2017-07-26T10:05:46"/>
    <n v="0"/>
    <n v="21"/>
    <n v="1"/>
    <n v="0"/>
    <n v="0"/>
    <n v="0"/>
    <n v="0"/>
    <n v="0"/>
    <n v="0"/>
    <n v="0"/>
    <n v="0"/>
    <n v="0"/>
    <n v="0"/>
    <n v="0"/>
    <n v="0"/>
    <n v="0"/>
    <n v="0"/>
    <n v="0"/>
  </r>
  <r>
    <s v="A Maspataud"/>
    <s v="a.maspataud@brgm.fr"/>
    <x v="33"/>
    <x v="0"/>
    <s v="FR000055, FR002000, FR002001, FR002002,"/>
    <s v="Terms and conditions agreed"/>
    <s v="108.162.229.143"/>
    <s v="108.162.229.143"/>
    <d v="2017-07-26T13:24:22"/>
    <n v="0"/>
    <n v="4"/>
    <n v="1"/>
    <n v="0"/>
    <n v="0"/>
    <n v="0"/>
    <n v="0"/>
    <n v="0"/>
    <n v="0"/>
    <n v="0"/>
    <n v="0"/>
    <n v="0"/>
    <n v="0"/>
    <n v="0"/>
    <n v="0"/>
    <n v="0"/>
    <n v="0"/>
    <n v="0"/>
  </r>
  <r>
    <s v="AM"/>
    <s v="a.maspataud@brgm.fr"/>
    <x v="33"/>
    <x v="0"/>
    <s v="Broad-scale habitat map (EUSeaMap) including classified habitat descriptors and confidence (updated 30th September 2016),"/>
    <s v="Terms and conditions agreed"/>
    <s v="108.162.229.143"/>
    <s v="108.162.229.143"/>
    <d v="2017-07-26T14:40:05"/>
    <n v="0"/>
    <n v="0"/>
    <n v="0"/>
    <n v="0"/>
    <n v="0"/>
    <n v="0"/>
    <n v="0"/>
    <n v="0"/>
    <n v="0"/>
    <n v="0"/>
    <n v="0"/>
    <n v="0"/>
    <n v="0"/>
    <n v="0"/>
    <n v="0"/>
    <n v="0"/>
    <n v="1"/>
    <n v="0"/>
  </r>
  <r>
    <s v="Rowan Henthorn"/>
    <s v="rowanalexandreh@hotmail.co.uk"/>
    <x v="39"/>
    <x v="3"/>
    <s v="Broad-scale habitat map (EUSeaMap) including classified habitat descriptors and confidence (updated 30th September 2016), GB000310, GB000311, GB000312, GB000470, GB000681, IE001004, IE001005, IE001009,"/>
    <s v="Terms and conditions agreed"/>
    <s v="141.101.98.11"/>
    <s v="141.101.98.11"/>
    <d v="2017-07-26T15:08:25"/>
    <n v="0"/>
    <n v="8"/>
    <n v="1"/>
    <n v="0"/>
    <n v="0"/>
    <n v="0"/>
    <n v="0"/>
    <n v="0"/>
    <n v="0"/>
    <n v="0"/>
    <n v="0"/>
    <n v="0"/>
    <n v="0"/>
    <n v="0"/>
    <n v="0"/>
    <n v="0"/>
    <n v="1"/>
    <n v="0"/>
  </r>
  <r>
    <s v="rowan henthorn"/>
    <s v="rowanalexandreh@hotmail.co.uk"/>
    <x v="40"/>
    <x v="3"/>
    <s v="Broad-scale habitat map (EUSeaMap) including classified habitat descriptors and confidence (updated 30th September 2016),"/>
    <s v="Terms and conditions agreed"/>
    <s v="141.101.98.11"/>
    <s v="141.101.98.11"/>
    <d v="2017-07-26T15:25:28"/>
    <n v="0"/>
    <n v="0"/>
    <n v="0"/>
    <n v="0"/>
    <n v="0"/>
    <n v="0"/>
    <n v="0"/>
    <n v="0"/>
    <n v="0"/>
    <n v="0"/>
    <n v="0"/>
    <n v="0"/>
    <n v="0"/>
    <n v="0"/>
    <n v="0"/>
    <n v="0"/>
    <n v="1"/>
    <n v="0"/>
  </r>
  <r>
    <s v="Jonathan Webb"/>
    <s v="Jonathan.Webb@nexencnoocltd.com"/>
    <x v="41"/>
    <x v="10"/>
    <s v="OSPAR threatened and/or declining habitats 2015 (shapefile version, 30 June 2015),"/>
    <s v="Terms and conditions agreed"/>
    <s v="141.101.99.42"/>
    <s v="141.101.99.42"/>
    <d v="2017-07-27T10:37:49"/>
    <n v="0"/>
    <n v="0"/>
    <n v="0"/>
    <n v="0"/>
    <n v="0"/>
    <n v="0"/>
    <n v="1"/>
    <n v="0"/>
    <n v="0"/>
    <n v="0"/>
    <n v="0"/>
    <n v="0"/>
    <n v="0"/>
    <n v="0"/>
    <n v="0"/>
    <n v="0"/>
    <n v="0"/>
    <n v="0"/>
  </r>
  <r>
    <s v="Anna Luff"/>
    <s v="anna.luff@postgrad.plymouth.ac.uk"/>
    <x v="40"/>
    <x v="3"/>
    <s v="Broad-scale habitat map (EUSeaMap) including classified habitat descriptors and confidence (updated 30th September 2016), GB000335, GB000336, GB000337, GB000338, GB000978, GB000979,"/>
    <s v="Terms and conditions agreed"/>
    <s v="141.101.98.11"/>
    <s v="141.101.98.11"/>
    <d v="2017-07-27T13:43:10"/>
    <n v="0"/>
    <n v="6"/>
    <n v="1"/>
    <n v="0"/>
    <n v="0"/>
    <n v="0"/>
    <n v="0"/>
    <n v="0"/>
    <n v="0"/>
    <n v="0"/>
    <n v="0"/>
    <n v="0"/>
    <n v="0"/>
    <n v="0"/>
    <n v="0"/>
    <n v="0"/>
    <n v="1"/>
    <n v="0"/>
  </r>
  <r>
    <s v="Anna Luff"/>
    <s v="anna.luff@postgrad.plymouth.ac.uk"/>
    <x v="42"/>
    <x v="3"/>
    <s v="GB000232, GB000316, GB000332, GB000333, GB000334, GB000335, GB000336, GB000337, GB000338, GB000978, GB003010,"/>
    <s v="Terms and conditions agreed"/>
    <s v="141.101.98.11"/>
    <s v="141.101.98.11"/>
    <d v="2017-07-27T14:52:02"/>
    <n v="0"/>
    <n v="11"/>
    <n v="1"/>
    <n v="0"/>
    <n v="0"/>
    <n v="0"/>
    <n v="0"/>
    <n v="0"/>
    <n v="0"/>
    <n v="0"/>
    <n v="0"/>
    <n v="0"/>
    <n v="0"/>
    <n v="0"/>
    <n v="0"/>
    <n v="0"/>
    <n v="0"/>
    <n v="0"/>
  </r>
  <r>
    <s v="Cong Peng"/>
    <s v="c.peng7@lse.ac.uk"/>
    <x v="43"/>
    <x v="2"/>
    <s v="Broad-scale habitat map (EUSeaMap) including classified habitat descriptors and confidence (updated 30th September 2016),"/>
    <s v="Terms and conditions agreed"/>
    <s v="162.158.154.128"/>
    <s v="162.158.154.128"/>
    <d v="2017-07-28T15:46:58"/>
    <n v="0"/>
    <n v="0"/>
    <n v="0"/>
    <n v="0"/>
    <n v="0"/>
    <n v="0"/>
    <n v="0"/>
    <n v="0"/>
    <n v="0"/>
    <n v="0"/>
    <n v="0"/>
    <n v="0"/>
    <n v="0"/>
    <n v="0"/>
    <n v="0"/>
    <n v="0"/>
    <n v="1"/>
    <n v="0"/>
  </r>
  <r>
    <s v="Giorgio Lupo"/>
    <s v="giolupo87@gmail.com"/>
    <x v="44"/>
    <x v="2"/>
    <s v="Broad-scale habitat map (EUSeaMap) including classified habitat descriptors and confidence (updated 30th September 2016),"/>
    <s v="Terms and conditions agreed"/>
    <s v="188.114.102.227"/>
    <s v="188.114.102.227"/>
    <d v="2017-07-28T17:33:29"/>
    <n v="0"/>
    <n v="0"/>
    <n v="0"/>
    <n v="0"/>
    <n v="0"/>
    <n v="0"/>
    <n v="0"/>
    <n v="0"/>
    <n v="0"/>
    <n v="0"/>
    <n v="0"/>
    <n v="0"/>
    <n v="0"/>
    <n v="0"/>
    <n v="0"/>
    <n v="0"/>
    <n v="1"/>
    <n v="0"/>
  </r>
  <r>
    <s v="federico fabbri"/>
    <s v="fede_fabbri@hotmail.com"/>
    <x v="45"/>
    <x v="2"/>
    <s v="Broad-scale habitat map (EUSeaMap) including classified habitat descriptors and confidence (updated 30th September 2016),"/>
    <s v="Terms and conditions agreed"/>
    <s v="188.114.102.113"/>
    <s v="188.114.102.113"/>
    <d v="2017-07-29T13:46:00"/>
    <n v="0"/>
    <n v="0"/>
    <n v="0"/>
    <n v="0"/>
    <n v="0"/>
    <n v="0"/>
    <n v="0"/>
    <n v="0"/>
    <n v="0"/>
    <n v="0"/>
    <n v="0"/>
    <n v="0"/>
    <n v="0"/>
    <n v="0"/>
    <n v="0"/>
    <n v="0"/>
    <n v="1"/>
    <n v="0"/>
  </r>
  <r>
    <s v="Daniel Depellegrin"/>
    <s v="daniel.depellegrin@ve.ismar.cnr.it"/>
    <x v="46"/>
    <x v="11"/>
    <s v="Energy/Wave Exposure - Baltic Sea,"/>
    <s v="Terms and conditions agreed"/>
    <s v="188.114.102.11"/>
    <s v="188.114.102.11"/>
    <d v="2017-07-29T15:03:33"/>
    <n v="0"/>
    <n v="0"/>
    <n v="0"/>
    <n v="0"/>
    <n v="0"/>
    <n v="0"/>
    <n v="0"/>
    <n v="0"/>
    <n v="1"/>
    <n v="0"/>
    <n v="0"/>
    <n v="0"/>
    <n v="0"/>
    <n v="0"/>
    <n v="0"/>
    <n v="0"/>
    <n v="0"/>
    <n v="0"/>
  </r>
  <r>
    <s v="henk schuurmans"/>
    <s v="tomhenk@xs4all.nl"/>
    <x v="47"/>
    <x v="0"/>
    <s v="Broad-scale habitat map (EUSeaMap) including classified habitat descriptors and confidence (updated 30th September 2016), OSPAR threatened and/or declining habitats 2015 (shapefile version, 30 June 2015), Energy - North Sea and Celtic Sea, Energy/Wave Exposure - Baltic Sea, Halocline - Baltic Sea, Salinity - Baltic Sea, 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EUSeaMap 2016 higher resolution case study for east of Angus and Aberdeenshire, UK, All EUNIS habitat maps from survey, All Other habitat maps from survey,"/>
    <s v="Terms and conditions agreed"/>
    <s v="141.101.104.156"/>
    <s v="141.101.104.156"/>
    <d v="2017-07-30T06:35:15"/>
    <n v="1"/>
    <n v="344"/>
    <n v="1"/>
    <n v="1"/>
    <n v="25"/>
    <n v="1"/>
    <n v="1"/>
    <n v="1"/>
    <n v="1"/>
    <n v="1"/>
    <n v="1"/>
    <n v="1"/>
    <n v="1"/>
    <n v="1"/>
    <n v="1"/>
    <n v="1"/>
    <n v="1"/>
    <n v="1"/>
  </r>
  <r>
    <s v="Aaron Stevens"/>
    <s v="stevensa@bv.com"/>
    <x v="48"/>
    <x v="4"/>
    <s v="Broad-scale habitat map (EUSeaMap) including classified habitat descriptors and confidence (updated 30th September 2016),"/>
    <s v="Terms and conditions agreed"/>
    <s v="162.158.155.15"/>
    <s v="162.158.155.15"/>
    <d v="2017-07-31T14:31:56"/>
    <n v="0"/>
    <n v="0"/>
    <n v="0"/>
    <n v="0"/>
    <n v="0"/>
    <n v="0"/>
    <n v="0"/>
    <n v="0"/>
    <n v="0"/>
    <n v="0"/>
    <n v="0"/>
    <n v="0"/>
    <n v="0"/>
    <n v="0"/>
    <n v="0"/>
    <n v="0"/>
    <n v="1"/>
    <n v="0"/>
  </r>
  <r>
    <s v="vincent bergthold"/>
    <s v="vbergthold@eid-med.org"/>
    <x v="49"/>
    <x v="12"/>
    <s v="BE000142, BE000143, BE000144, BE000145,"/>
    <s v="Terms and conditions agreed"/>
    <s v="141.101.88.131"/>
    <s v="141.101.88.131"/>
    <d v="2017-08-01T13:07:25"/>
    <n v="0"/>
    <n v="4"/>
    <n v="1"/>
    <n v="0"/>
    <n v="0"/>
    <n v="0"/>
    <n v="0"/>
    <n v="0"/>
    <n v="0"/>
    <n v="0"/>
    <n v="0"/>
    <n v="0"/>
    <n v="0"/>
    <n v="0"/>
    <n v="0"/>
    <n v="0"/>
    <n v="0"/>
    <n v="0"/>
  </r>
  <r>
    <s v="Kerri Magee"/>
    <s v="magee-k9@email.ulster.ac.uk"/>
    <x v="50"/>
    <x v="3"/>
    <s v="Broad-scale habitat map (EUSeaMap) including classified habitat descriptors and confidence (updated 30th September 2016), Energy - North Sea and Celtic Sea, Salinity - Baltic Sea,"/>
    <s v="Terms and conditions agreed"/>
    <s v="141.101.98.131"/>
    <s v="141.101.98.131"/>
    <d v="2017-08-01T14:12:49"/>
    <n v="0"/>
    <n v="0"/>
    <n v="0"/>
    <n v="0"/>
    <n v="0"/>
    <n v="0"/>
    <n v="0"/>
    <n v="1"/>
    <n v="0"/>
    <n v="0"/>
    <n v="1"/>
    <n v="0"/>
    <n v="0"/>
    <n v="0"/>
    <n v="0"/>
    <n v="0"/>
    <n v="1"/>
    <n v="0"/>
  </r>
  <r>
    <s v="Noam Levin"/>
    <s v="noamlevin@mail.huji.ac.il"/>
    <x v="51"/>
    <x v="2"/>
    <s v="Broad-scale habitat map (EUSeaMap) including classified habitat descriptors and confidence (updated 30th September 2016),"/>
    <s v="Terms and conditions agreed"/>
    <s v="141.101.98.209"/>
    <s v="141.101.98.209"/>
    <d v="2017-08-03T06:22:39"/>
    <n v="0"/>
    <n v="0"/>
    <n v="0"/>
    <n v="0"/>
    <n v="0"/>
    <n v="0"/>
    <n v="0"/>
    <n v="0"/>
    <n v="0"/>
    <n v="0"/>
    <n v="0"/>
    <n v="0"/>
    <n v="0"/>
    <n v="0"/>
    <n v="0"/>
    <n v="0"/>
    <n v="1"/>
    <n v="0"/>
  </r>
  <r>
    <s v="Valentina Doncheva"/>
    <s v="valentina.doncheva@gmail.com"/>
    <x v="52"/>
    <x v="2"/>
    <s v="Broad-scale habitat map (EUSeaMap) including classified habitat descriptors and confidence (updated 30th September 2016),"/>
    <s v="Terms and conditions agreed"/>
    <s v="162.158.210.77"/>
    <s v="162.158.210.77"/>
    <d v="2017-08-03T11:27:30"/>
    <n v="0"/>
    <n v="0"/>
    <n v="0"/>
    <n v="0"/>
    <n v="0"/>
    <n v="0"/>
    <n v="0"/>
    <n v="0"/>
    <n v="0"/>
    <n v="0"/>
    <n v="0"/>
    <n v="0"/>
    <n v="0"/>
    <n v="0"/>
    <n v="0"/>
    <n v="0"/>
    <n v="1"/>
    <n v="0"/>
  </r>
  <r>
    <s v="James Strong"/>
    <s v="j.strong@hull.ac.uk"/>
    <x v="53"/>
    <x v="2"/>
    <s v="Broad-scale habitat map (EUSeaMap) including classified habitat descriptors and confidence (updated 30th September 2016), OSPAR threatened and/or declining habitats 2015 (shapefile version, 30 June 2015),"/>
    <s v="Terms and conditions agreed"/>
    <s v="162.158.34.59"/>
    <s v="162.158.34.59"/>
    <d v="2017-08-03T13:22:59"/>
    <n v="0"/>
    <n v="0"/>
    <n v="0"/>
    <n v="0"/>
    <n v="0"/>
    <n v="0"/>
    <n v="1"/>
    <n v="0"/>
    <n v="0"/>
    <n v="0"/>
    <n v="0"/>
    <n v="0"/>
    <n v="0"/>
    <n v="0"/>
    <n v="0"/>
    <n v="0"/>
    <n v="1"/>
    <n v="0"/>
  </r>
  <r>
    <s v="Nick Grundy"/>
    <s v="grundyn@rpsgroup.com"/>
    <x v="20"/>
    <x v="4"/>
    <s v="Broad-scale habitat map (EUSeaMap) including classified habitat descriptors and confidence (updated 30th September 2016),"/>
    <s v="Terms and conditions agreed"/>
    <s v="141.101.99.78"/>
    <s v="141.101.99.78"/>
    <d v="2017-08-04T08:56:38"/>
    <n v="0"/>
    <n v="0"/>
    <n v="0"/>
    <n v="0"/>
    <n v="0"/>
    <n v="0"/>
    <n v="0"/>
    <n v="0"/>
    <n v="0"/>
    <n v="0"/>
    <n v="0"/>
    <n v="0"/>
    <n v="0"/>
    <n v="0"/>
    <n v="0"/>
    <n v="0"/>
    <n v="1"/>
    <n v="0"/>
  </r>
  <r>
    <s v="Aaron Stevens"/>
    <s v="stevensa@bv.com"/>
    <x v="48"/>
    <x v="4"/>
    <s v="OSPAR threatened and/or declining habitats 2015 (shapefile version, 30 June 2015), GB001122, GB001128, GB001509,"/>
    <s v="Terms and conditions agreed"/>
    <s v="162.158.155.15"/>
    <s v="162.158.155.15"/>
    <d v="2017-08-04T10:27:59"/>
    <n v="0"/>
    <n v="3"/>
    <n v="1"/>
    <n v="0"/>
    <n v="0"/>
    <n v="0"/>
    <n v="1"/>
    <n v="0"/>
    <n v="0"/>
    <n v="0"/>
    <n v="0"/>
    <n v="0"/>
    <n v="0"/>
    <n v="0"/>
    <n v="0"/>
    <n v="0"/>
    <n v="0"/>
    <n v="0"/>
  </r>
  <r>
    <s v="evelina capasso"/>
    <s v="e.capasso@fugro.com"/>
    <x v="54"/>
    <x v="4"/>
    <s v="Broad-scale habitat map (EUSeaMap) including classified habitat descriptors and confidence (updated 30th September 2016), OSPAR threatened and/or declining habitats 2015 (shapefile version, 30 June 2015),"/>
    <s v="Terms and conditions agreed"/>
    <s v="141.101.107.25"/>
    <s v="141.101.107.25"/>
    <d v="2017-08-04T11:23:32"/>
    <n v="0"/>
    <n v="0"/>
    <n v="0"/>
    <n v="0"/>
    <n v="0"/>
    <n v="0"/>
    <n v="1"/>
    <n v="0"/>
    <n v="0"/>
    <n v="0"/>
    <n v="0"/>
    <n v="0"/>
    <n v="0"/>
    <n v="0"/>
    <n v="0"/>
    <n v="0"/>
    <n v="1"/>
    <n v="0"/>
  </r>
  <r>
    <s v="Jenny Shepperson"/>
    <s v="jennyshepperson@hotmail.com"/>
    <x v="55"/>
    <x v="2"/>
    <s v="Broad-scale habitat map (EUSeaMap) including classified habitat descriptors and confidence (updated 30th September 2016), GB001110,"/>
    <s v="Terms and conditions agreed"/>
    <s v="162.158.34.113"/>
    <s v="162.158.34.113"/>
    <d v="2017-08-04T13:10:56"/>
    <n v="0"/>
    <n v="1"/>
    <n v="1"/>
    <n v="0"/>
    <n v="0"/>
    <n v="0"/>
    <n v="0"/>
    <n v="0"/>
    <n v="0"/>
    <n v="0"/>
    <n v="0"/>
    <n v="0"/>
    <n v="0"/>
    <n v="0"/>
    <n v="0"/>
    <n v="0"/>
    <n v="1"/>
    <n v="0"/>
  </r>
  <r>
    <s v="Nuala"/>
    <s v="nuala.mcquaid@daera-ni.gov.uk"/>
    <x v="56"/>
    <x v="0"/>
    <s v="Broad-scale habitat map (EUSeaMap) including classified habitat descriptors and confidence (updated 30th September 2016), OSPAR threatened and/or declining habitats 2015 (shapefile version, 30 June 2015), GB000294, GB000295, GB000296, GB000297, GB000298, GB000299, GB000300, GB000301, GB000302, GB000303, GB000304, GB000305, GB000306, GB000307, GB000308, GB000309, GB000310, GB000311, GB000312, GB000313, GB000314,"/>
    <s v="Terms and conditions agreed"/>
    <s v="141.101.98.227"/>
    <s v="141.101.98.227"/>
    <d v="2017-08-04T14:28:41"/>
    <n v="0"/>
    <n v="21"/>
    <n v="1"/>
    <n v="0"/>
    <n v="0"/>
    <n v="0"/>
    <n v="1"/>
    <n v="0"/>
    <n v="0"/>
    <n v="0"/>
    <n v="0"/>
    <n v="0"/>
    <n v="0"/>
    <n v="0"/>
    <n v="0"/>
    <n v="0"/>
    <n v="1"/>
    <n v="0"/>
  </r>
  <r>
    <s v="Christine Loughlin"/>
    <s v="c.loughlin1@nuigalway.ie"/>
    <x v="57"/>
    <x v="3"/>
    <s v="Broad-scale habitat map (EUSeaMap) including classified habitat descriptors and confidence (updated 30th September 2016),"/>
    <s v="Terms and conditions agreed"/>
    <s v="162.158.38.53"/>
    <s v="162.158.38.53"/>
    <d v="2017-08-05T12:30:14"/>
    <n v="0"/>
    <n v="0"/>
    <n v="0"/>
    <n v="0"/>
    <n v="0"/>
    <n v="0"/>
    <n v="0"/>
    <n v="0"/>
    <n v="0"/>
    <n v="0"/>
    <n v="0"/>
    <n v="0"/>
    <n v="0"/>
    <n v="0"/>
    <n v="0"/>
    <n v="0"/>
    <n v="1"/>
    <n v="0"/>
  </r>
  <r>
    <s v="Ari Jolma"/>
    <s v="ari.jolma@gmail.com"/>
    <x v="58"/>
    <x v="2"/>
    <s v="Broad-scale habitat map (EUSeaMap) including classified habitat descriptors and confidence (updated 30th September 2016),"/>
    <s v="Terms and conditions agreed"/>
    <s v="162.158.238.138"/>
    <s v="162.158.238.138"/>
    <d v="2017-08-07T11:26:48"/>
    <n v="0"/>
    <n v="0"/>
    <n v="0"/>
    <n v="0"/>
    <n v="0"/>
    <n v="0"/>
    <n v="0"/>
    <n v="0"/>
    <n v="0"/>
    <n v="0"/>
    <n v="0"/>
    <n v="0"/>
    <n v="0"/>
    <n v="0"/>
    <n v="0"/>
    <n v="0"/>
    <n v="1"/>
    <n v="0"/>
  </r>
  <r>
    <s v="Niels Bartholdy"/>
    <s v="npba@moe.dk"/>
    <x v="59"/>
    <x v="0"/>
    <s v="Broad-scale habitat map (EUSeaMap) including classified habitat descriptors and confidence (updated 30th September 2016),"/>
    <s v="Terms and conditions agreed"/>
    <s v="162.158.134.137"/>
    <s v="162.158.134.137"/>
    <d v="2017-08-08T13:08:39"/>
    <n v="0"/>
    <n v="0"/>
    <n v="0"/>
    <n v="0"/>
    <n v="0"/>
    <n v="0"/>
    <n v="0"/>
    <n v="0"/>
    <n v="0"/>
    <n v="0"/>
    <n v="0"/>
    <n v="0"/>
    <n v="0"/>
    <n v="0"/>
    <n v="0"/>
    <n v="0"/>
    <n v="1"/>
    <n v="0"/>
  </r>
  <r>
    <s v="Graham Epstein"/>
    <s v="graham.epstein@gmail.com"/>
    <x v="1"/>
    <x v="1"/>
    <s v="Broad-scale habitat map (EUSeaMap) including classified habitat descriptors and confidence (updated 30th September 2016),"/>
    <s v="Terms and conditions agreed"/>
    <s v="162.158.155.51"/>
    <s v="162.158.155.51"/>
    <d v="2017-08-09T10:24:16"/>
    <n v="0"/>
    <n v="0"/>
    <n v="0"/>
    <n v="0"/>
    <n v="0"/>
    <n v="0"/>
    <n v="0"/>
    <n v="0"/>
    <n v="0"/>
    <n v="0"/>
    <n v="0"/>
    <n v="0"/>
    <n v="0"/>
    <n v="0"/>
    <n v="0"/>
    <n v="0"/>
    <n v="1"/>
    <n v="0"/>
  </r>
  <r>
    <s v="Chris Page"/>
    <s v="csp1@hw.ac.uk"/>
    <x v="7"/>
    <x v="2"/>
    <s v="Broad-scale habitat map (EUSeaMap) including classified habitat descriptors and confidence (updated 30th September 2016),"/>
    <s v="Terms and conditions agreed"/>
    <s v="141.101.99.156"/>
    <s v="141.101.99.156"/>
    <d v="2017-08-10T15:29:24"/>
    <n v="0"/>
    <n v="0"/>
    <n v="0"/>
    <n v="0"/>
    <n v="0"/>
    <n v="0"/>
    <n v="0"/>
    <n v="0"/>
    <n v="0"/>
    <n v="0"/>
    <n v="0"/>
    <n v="0"/>
    <n v="0"/>
    <n v="0"/>
    <n v="0"/>
    <n v="0"/>
    <n v="1"/>
    <n v="0"/>
  </r>
  <r>
    <s v="Rebecca Riss"/>
    <s v="Rebecca.Ross@plymouth.ac.uk"/>
    <x v="42"/>
    <x v="2"/>
    <s v="Broad-scale habitat map (EUSeaMap) including classified habitat descriptors and confidence (updated 30th September 2016),"/>
    <s v="Terms and conditions agreed"/>
    <s v="162.158.155.15"/>
    <s v="162.158.155.15"/>
    <d v="2017-08-10T15:49:33"/>
    <n v="0"/>
    <n v="0"/>
    <n v="0"/>
    <n v="0"/>
    <n v="0"/>
    <n v="0"/>
    <n v="0"/>
    <n v="0"/>
    <n v="0"/>
    <n v="0"/>
    <n v="0"/>
    <n v="0"/>
    <n v="0"/>
    <n v="0"/>
    <n v="0"/>
    <n v="0"/>
    <n v="1"/>
    <n v="0"/>
  </r>
  <r>
    <s v="Peter Hayes"/>
    <s v="peter.hayes@gov.scot"/>
    <x v="0"/>
    <x v="0"/>
    <s v="Broad-scale habitat map (EUSeaMap) including classified habitat descriptors and confidence (updated 30th September 2016), OSPAR threatened and/or declining habitats 2015 (shapefile version, 30 June 2015),"/>
    <s v="Terms and conditions agreed"/>
    <s v="141.101.107.169"/>
    <s v="141.101.107.169"/>
    <d v="2017-08-10T16:02:56"/>
    <n v="0"/>
    <n v="0"/>
    <n v="0"/>
    <n v="0"/>
    <n v="0"/>
    <n v="0"/>
    <n v="1"/>
    <n v="0"/>
    <n v="0"/>
    <n v="0"/>
    <n v="0"/>
    <n v="0"/>
    <n v="0"/>
    <n v="0"/>
    <n v="0"/>
    <n v="0"/>
    <n v="1"/>
    <n v="0"/>
  </r>
  <r>
    <s v="Elena Kostopoulou"/>
    <s v="elena_kost@hotmail.com"/>
    <x v="60"/>
    <x v="2"/>
    <s v="Broad-scale habitat map (EUSeaMap) including classified habitat descriptors and confidence (updated 30th September 2016),"/>
    <s v="Terms and conditions agreed"/>
    <s v="172.68.51.167"/>
    <s v="172.68.51.167"/>
    <d v="2017-08-10T18:14:42"/>
    <n v="0"/>
    <n v="0"/>
    <n v="0"/>
    <n v="0"/>
    <n v="0"/>
    <n v="0"/>
    <n v="0"/>
    <n v="0"/>
    <n v="0"/>
    <n v="0"/>
    <n v="0"/>
    <n v="0"/>
    <n v="0"/>
    <n v="0"/>
    <n v="0"/>
    <n v="0"/>
    <n v="1"/>
    <n v="0"/>
  </r>
  <r>
    <s v="gareth Jones"/>
    <s v="gareth.jones@bmtcordah.com"/>
    <x v="61"/>
    <x v="13"/>
    <s v="OSPAR threatened and/or declining habitats 2015 (shapefile version, 30 June 2015),"/>
    <s v="Terms and conditions agreed"/>
    <s v="162.158.34.5"/>
    <s v="162.158.34.5"/>
    <d v="2017-08-11T13:46:40"/>
    <n v="0"/>
    <n v="0"/>
    <n v="0"/>
    <n v="0"/>
    <n v="0"/>
    <n v="0"/>
    <n v="1"/>
    <n v="0"/>
    <n v="0"/>
    <n v="0"/>
    <n v="0"/>
    <n v="0"/>
    <n v="0"/>
    <n v="0"/>
    <n v="0"/>
    <n v="0"/>
    <n v="0"/>
    <n v="0"/>
  </r>
  <r>
    <s v="Linda Fourdain"/>
    <s v="linfourdain@gmail.com"/>
    <x v="1"/>
    <x v="3"/>
    <s v="Broad-scale habitat map (EUSeaMap) including classified habitat descriptors and confidence (updated 30th September 2016), OSPAR threatened and/or declining habitats 2015 (shapefile version, 30 June 2015),"/>
    <s v="Terms and conditions agreed"/>
    <s v="188.114.110.209"/>
    <s v="188.114.110.209"/>
    <d v="2017-08-12T17:41:37"/>
    <n v="0"/>
    <n v="0"/>
    <n v="0"/>
    <n v="0"/>
    <n v="0"/>
    <n v="0"/>
    <n v="1"/>
    <n v="0"/>
    <n v="0"/>
    <n v="0"/>
    <n v="0"/>
    <n v="0"/>
    <n v="0"/>
    <n v="0"/>
    <n v="0"/>
    <n v="0"/>
    <n v="1"/>
    <n v="0"/>
  </r>
  <r>
    <s v="Linda Fourdain"/>
    <s v="linfourdain@gmail.com"/>
    <x v="1"/>
    <x v="3"/>
    <s v="Broad-scale habitat map (EUSeaMap) including classified habitat descriptors and confidence (updated 30th September 2016),"/>
    <s v="Terms and conditions agreed"/>
    <s v="188.114.110.209"/>
    <s v="188.114.110.209"/>
    <d v="2017-08-12T17:47:06"/>
    <n v="0"/>
    <n v="0"/>
    <n v="0"/>
    <n v="0"/>
    <n v="0"/>
    <n v="0"/>
    <n v="0"/>
    <n v="0"/>
    <n v="0"/>
    <n v="0"/>
    <n v="0"/>
    <n v="0"/>
    <n v="0"/>
    <n v="0"/>
    <n v="0"/>
    <n v="0"/>
    <n v="1"/>
    <n v="0"/>
  </r>
  <r>
    <s v="lawrence luff"/>
    <s v="lawrence.luff@students.plymouth.ac.uk"/>
    <x v="42"/>
    <x v="3"/>
    <s v="GB000229,"/>
    <s v="Terms and conditions agreed"/>
    <s v="141.101.107.85"/>
    <s v="141.101.107.85"/>
    <d v="2017-08-12T20:45:42"/>
    <n v="0"/>
    <n v="1"/>
    <n v="1"/>
    <n v="0"/>
    <n v="0"/>
    <n v="0"/>
    <n v="0"/>
    <n v="0"/>
    <n v="0"/>
    <n v="0"/>
    <n v="0"/>
    <n v="0"/>
    <n v="0"/>
    <n v="0"/>
    <n v="0"/>
    <n v="0"/>
    <n v="0"/>
    <n v="0"/>
  </r>
  <r>
    <s v="lawrence luff"/>
    <s v="lawrence.luff@students.plymouth.ac.uk"/>
    <x v="62"/>
    <x v="3"/>
    <s v="EU Sea Map 2016 - Coefficient of light attenuation in water (KDPAR),"/>
    <s v="Terms and conditions agreed"/>
    <s v="141.101.107.85"/>
    <s v="141.101.107.85"/>
    <d v="2017-08-12T20:55:15"/>
    <n v="0"/>
    <n v="0"/>
    <n v="0"/>
    <n v="0"/>
    <n v="0"/>
    <n v="0"/>
    <n v="0"/>
    <n v="0"/>
    <n v="0"/>
    <n v="0"/>
    <n v="0"/>
    <n v="0"/>
    <n v="0"/>
    <n v="0"/>
    <n v="1"/>
    <n v="0"/>
    <n v="0"/>
    <n v="0"/>
  </r>
  <r>
    <s v="lawrence luff"/>
    <s v="lawrence.luff@students.plymouth.ac.uk"/>
    <x v="42"/>
    <x v="3"/>
    <s v="GB000588,"/>
    <s v="Terms and conditions agreed"/>
    <s v="141.101.107.85"/>
    <s v="141.101.107.85"/>
    <d v="2017-08-12T23:06:05"/>
    <n v="0"/>
    <n v="1"/>
    <n v="1"/>
    <n v="0"/>
    <n v="0"/>
    <n v="0"/>
    <n v="0"/>
    <n v="0"/>
    <n v="0"/>
    <n v="0"/>
    <n v="0"/>
    <n v="0"/>
    <n v="0"/>
    <n v="0"/>
    <n v="0"/>
    <n v="0"/>
    <n v="0"/>
    <n v="0"/>
  </r>
  <r>
    <s v="lawrence luff"/>
    <s v="lawrence.luff@students.plymouth.ac.uk"/>
    <x v="42"/>
    <x v="3"/>
    <s v="GB000228,"/>
    <s v="Terms and conditions agreed"/>
    <s v="141.101.107.85"/>
    <s v="141.101.107.85"/>
    <d v="2017-08-12T23:09:38"/>
    <n v="0"/>
    <n v="1"/>
    <n v="1"/>
    <n v="0"/>
    <n v="0"/>
    <n v="0"/>
    <n v="0"/>
    <n v="0"/>
    <n v="0"/>
    <n v="0"/>
    <n v="0"/>
    <n v="0"/>
    <n v="0"/>
    <n v="0"/>
    <n v="0"/>
    <n v="0"/>
    <n v="0"/>
    <n v="0"/>
  </r>
  <r>
    <s v="tin yun"/>
    <s v="tin.yun@gmail.com"/>
    <x v="1"/>
    <x v="1"/>
    <s v="Broad-scale habitat map (EUSeaMap) including classified habitat descriptors and confidence (updated 30th September 2016),"/>
    <s v="Terms and conditions agreed"/>
    <s v="141.101.88.125"/>
    <s v="141.101.88.125"/>
    <d v="2017-08-13T20:03:53"/>
    <n v="0"/>
    <n v="0"/>
    <n v="0"/>
    <n v="0"/>
    <n v="0"/>
    <n v="0"/>
    <n v="0"/>
    <n v="0"/>
    <n v="0"/>
    <n v="0"/>
    <n v="0"/>
    <n v="0"/>
    <n v="0"/>
    <n v="0"/>
    <n v="0"/>
    <n v="0"/>
    <n v="1"/>
    <n v="0"/>
  </r>
  <r>
    <s v="Jette Markussen"/>
    <s v="jlm@cowi.com"/>
    <x v="63"/>
    <x v="4"/>
    <s v="Broad-scale habitat map (EUSeaMap) including classified habitat descriptors and confidence (updated 30th September 2016),"/>
    <s v="Terms and conditions agreed"/>
    <s v="162.158.134.47"/>
    <s v="162.158.134.47"/>
    <d v="2017-08-15T14:05:54"/>
    <n v="0"/>
    <n v="0"/>
    <n v="0"/>
    <n v="0"/>
    <n v="0"/>
    <n v="0"/>
    <n v="0"/>
    <n v="0"/>
    <n v="0"/>
    <n v="0"/>
    <n v="0"/>
    <n v="0"/>
    <n v="0"/>
    <n v="0"/>
    <n v="0"/>
    <n v="0"/>
    <n v="1"/>
    <n v="0"/>
  </r>
  <r>
    <s v="Ben Madge"/>
    <s v="bmadge@ramboll.com"/>
    <x v="64"/>
    <x v="4"/>
    <s v="Broad-scale habitat map (EUSeaMap) including classified habitat descriptors and confidence (updated 30th September 2016),"/>
    <s v="Terms and conditions agreed"/>
    <s v="141.101.107.25"/>
    <s v="141.101.107.25"/>
    <d v="2017-08-15T15:16:58"/>
    <n v="0"/>
    <n v="0"/>
    <n v="0"/>
    <n v="0"/>
    <n v="0"/>
    <n v="0"/>
    <n v="0"/>
    <n v="0"/>
    <n v="0"/>
    <n v="0"/>
    <n v="0"/>
    <n v="0"/>
    <n v="0"/>
    <n v="0"/>
    <n v="0"/>
    <n v="0"/>
    <n v="1"/>
    <n v="0"/>
  </r>
  <r>
    <s v="Magali Goncalves"/>
    <s v="gmagali@gmail.com"/>
    <x v="65"/>
    <x v="2"/>
    <s v="Broad-scale habitat map (EUSeaMap) including classified habitat descriptors and confidence (updated 30th September 2016), Energy - North Sea and Celtic Sea, Energy/Wave Exposure - Baltic Sea, Halocline - Baltic Sea, Salinity - Baltic Sea,"/>
    <s v="Terms and conditions agreed"/>
    <s v="141.101.76.239"/>
    <s v="141.101.76.239"/>
    <d v="2017-08-17T09:37:55"/>
    <n v="0"/>
    <n v="0"/>
    <n v="0"/>
    <n v="0"/>
    <n v="0"/>
    <n v="0"/>
    <n v="0"/>
    <n v="1"/>
    <n v="1"/>
    <n v="1"/>
    <n v="1"/>
    <n v="0"/>
    <n v="0"/>
    <n v="0"/>
    <n v="0"/>
    <n v="0"/>
    <n v="1"/>
    <n v="0"/>
  </r>
  <r>
    <s v="Rowan Henthorn"/>
    <s v="rowanalexandreh@hotmail.co.uk"/>
    <x v="42"/>
    <x v="3"/>
    <s v="Broad-scale habitat map (EUSeaMap) including classified habitat descriptors and confidence (updated 30th September 2016), Energy - North Sea and Celtic Sea,"/>
    <s v="Terms and conditions agreed"/>
    <s v="141.101.99.156"/>
    <s v="141.101.99.156"/>
    <d v="2017-08-17T18:30:59"/>
    <n v="0"/>
    <n v="0"/>
    <n v="0"/>
    <n v="0"/>
    <n v="0"/>
    <n v="0"/>
    <n v="0"/>
    <n v="1"/>
    <n v="0"/>
    <n v="0"/>
    <n v="0"/>
    <n v="0"/>
    <n v="0"/>
    <n v="0"/>
    <n v="0"/>
    <n v="0"/>
    <n v="1"/>
    <n v="0"/>
  </r>
  <r>
    <s v="tiago Mendes"/>
    <s v="tiago_fc_mendes@hotmail.com"/>
    <x v="1"/>
    <x v="1"/>
    <s v="Broad-scale habitat map (EUSeaMap) including classified habitat descriptors and confidence (updated 30th September 2016),"/>
    <s v="Terms and conditions agreed"/>
    <s v="172.68.102.11"/>
    <s v="172.68.102.11"/>
    <d v="2017-08-17T20:23:48"/>
    <n v="0"/>
    <n v="0"/>
    <n v="0"/>
    <n v="0"/>
    <n v="0"/>
    <n v="0"/>
    <n v="0"/>
    <n v="0"/>
    <n v="0"/>
    <n v="0"/>
    <n v="0"/>
    <n v="0"/>
    <n v="0"/>
    <n v="0"/>
    <n v="0"/>
    <n v="0"/>
    <n v="1"/>
    <n v="0"/>
  </r>
  <r>
    <s v="Caroline Roche"/>
    <s v="caroline@aquafact.ie"/>
    <x v="66"/>
    <x v="4"/>
    <s v="OSPAR threatened and/or declining habitats 2015 (shapefile version, 30 June 2015),"/>
    <s v="Terms and conditions agreed"/>
    <s v="162.158.38.47"/>
    <s v="162.158.38.47"/>
    <d v="2017-08-21T12:23:25"/>
    <n v="0"/>
    <n v="0"/>
    <n v="0"/>
    <n v="0"/>
    <n v="0"/>
    <n v="0"/>
    <n v="1"/>
    <n v="0"/>
    <n v="0"/>
    <n v="0"/>
    <n v="0"/>
    <n v="0"/>
    <n v="0"/>
    <n v="0"/>
    <n v="0"/>
    <n v="0"/>
    <n v="0"/>
    <n v="0"/>
  </r>
  <r>
    <s v="sophie"/>
    <s v="sophie.rush@jncc.gov.uk"/>
    <x v="67"/>
    <x v="0"/>
    <s v="OSPAR threatened and/or declining habitats 2015 (shapefile version, 30 June 2015),"/>
    <s v="Terms and conditions agreed"/>
    <s v="141.101.107.157"/>
    <s v="141.101.107.157"/>
    <d v="2017-08-21T14:15:18"/>
    <n v="0"/>
    <n v="0"/>
    <n v="0"/>
    <n v="0"/>
    <n v="0"/>
    <n v="0"/>
    <n v="1"/>
    <n v="0"/>
    <n v="0"/>
    <n v="0"/>
    <n v="0"/>
    <n v="0"/>
    <n v="0"/>
    <n v="0"/>
    <n v="0"/>
    <n v="0"/>
    <n v="0"/>
    <n v="0"/>
  </r>
  <r>
    <s v="Ben Fisher"/>
    <s v="ben.fisher@macarthurgreen.com"/>
    <x v="68"/>
    <x v="14"/>
    <s v="Broad-scale habitat map (EUSeaMap) including classified habitat descriptors and confidence (updated 30th September 2016),"/>
    <s v="Terms and conditions agreed"/>
    <s v="162.158.154.98"/>
    <s v="162.158.154.98"/>
    <d v="2017-08-22T09:13:21"/>
    <n v="0"/>
    <n v="0"/>
    <n v="0"/>
    <n v="0"/>
    <n v="0"/>
    <n v="0"/>
    <n v="0"/>
    <n v="0"/>
    <n v="0"/>
    <n v="0"/>
    <n v="0"/>
    <n v="0"/>
    <n v="0"/>
    <n v="0"/>
    <n v="0"/>
    <n v="0"/>
    <n v="1"/>
    <n v="0"/>
  </r>
  <r>
    <s v="ridha"/>
    <s v="ridha.fezzani@gmail.com"/>
    <x v="69"/>
    <x v="2"/>
    <s v="Broad-scale habitat map (EUSeaMap) including classified habitat descriptors and confidence (updated 30th September 2016),"/>
    <s v="Terms and conditions agreed"/>
    <s v="108.162.229.107"/>
    <s v="108.162.229.107"/>
    <d v="2017-08-22T09:48:22"/>
    <n v="0"/>
    <n v="0"/>
    <n v="0"/>
    <n v="0"/>
    <n v="0"/>
    <n v="0"/>
    <n v="0"/>
    <n v="0"/>
    <n v="0"/>
    <n v="0"/>
    <n v="0"/>
    <n v="0"/>
    <n v="0"/>
    <n v="0"/>
    <n v="0"/>
    <n v="0"/>
    <n v="1"/>
    <n v="0"/>
  </r>
  <r>
    <s v="Magali Goncalves"/>
    <s v="gmagali@gmail.com"/>
    <x v="65"/>
    <x v="2"/>
    <s v="Broad-scale habitat map (EUSeaMap) including classified habitat descriptors and confidence (updated 30th September 2016), Energy - North Sea and Celtic Sea, Energy/Wave Exposure - Baltic Sea,"/>
    <s v="Terms and conditions agreed"/>
    <s v="141.101.76.239"/>
    <s v="141.101.76.239"/>
    <d v="2017-08-22T12:15:45"/>
    <n v="0"/>
    <n v="0"/>
    <n v="0"/>
    <n v="0"/>
    <n v="0"/>
    <n v="0"/>
    <n v="0"/>
    <n v="1"/>
    <n v="1"/>
    <n v="0"/>
    <n v="0"/>
    <n v="0"/>
    <n v="0"/>
    <n v="0"/>
    <n v="0"/>
    <n v="0"/>
    <n v="1"/>
    <n v="0"/>
  </r>
  <r>
    <s v="Jenny Shepperson"/>
    <s v="j.shepperson@bangor.ac.uk"/>
    <x v="55"/>
    <x v="2"/>
    <s v="Broad-scale habitat map (EUSeaMap) including classified habitat descriptors and confidence (updated 30th September 2016),"/>
    <s v="Terms and conditions agreed"/>
    <s v="162.158.34.113"/>
    <s v="162.158.34.113"/>
    <d v="2017-08-22T15:04:00"/>
    <n v="0"/>
    <n v="0"/>
    <n v="0"/>
    <n v="0"/>
    <n v="0"/>
    <n v="0"/>
    <n v="0"/>
    <n v="0"/>
    <n v="0"/>
    <n v="0"/>
    <n v="0"/>
    <n v="0"/>
    <n v="0"/>
    <n v="0"/>
    <n v="0"/>
    <n v="0"/>
    <n v="1"/>
    <n v="0"/>
  </r>
  <r>
    <s v="Thorsten Werner"/>
    <s v="thorsten.werner@nabu.de"/>
    <x v="70"/>
    <x v="2"/>
    <s v="OSPAR threatened and/or declining habitats 2015 (shapefile version, 30 June 2015), EU Sea Map 2016 - Photosynthetically Active Radiation at the seabed, BE000142,"/>
    <s v="Terms and conditions agreed"/>
    <s v="162.158.202.95"/>
    <s v="162.158.202.95"/>
    <d v="2017-08-23T09:26:31"/>
    <n v="0"/>
    <n v="1"/>
    <n v="1"/>
    <n v="0"/>
    <n v="0"/>
    <n v="0"/>
    <n v="1"/>
    <n v="0"/>
    <n v="0"/>
    <n v="0"/>
    <n v="0"/>
    <n v="0"/>
    <n v="1"/>
    <n v="0"/>
    <n v="0"/>
    <n v="0"/>
    <n v="0"/>
    <n v="0"/>
  </r>
  <r>
    <s v="Thorsten Werner"/>
    <s v="thorsten.werner@nabu.de"/>
    <x v="70"/>
    <x v="2"/>
    <s v="Broad-scale habitat map (EUSeaMap) including classified habitat descriptors and confidence (updated 30th September 2016),"/>
    <s v="Terms and conditions agreed"/>
    <s v="162.158.202.95"/>
    <s v="162.158.202.95"/>
    <d v="2017-08-23T10:04:06"/>
    <n v="0"/>
    <n v="0"/>
    <n v="0"/>
    <n v="0"/>
    <n v="0"/>
    <n v="0"/>
    <n v="0"/>
    <n v="0"/>
    <n v="0"/>
    <n v="0"/>
    <n v="0"/>
    <n v="0"/>
    <n v="0"/>
    <n v="0"/>
    <n v="0"/>
    <n v="0"/>
    <n v="1"/>
    <n v="0"/>
  </r>
  <r>
    <s v="Patricia Breen"/>
    <s v="patricia.breen@nuigalway.ie"/>
    <x v="71"/>
    <x v="2"/>
    <s v="Broad-scale habitat map (EUSeaMap) including classified habitat descriptors and confidence (updated 30th September 2016), OSPAR threatened and/or declining habitats 2015 (shapefile version, 30 June 2015), GB000294, GB000295, GB000296, GB000297, GB000298, GB000299, GB000300, GB000301, GB000302, GB000303, GB000304, GB000305, GB000306, GB000307, GB000308, GB000309, GB000310, GB000311, GB000312, GB000336, GB000681, GB003010, IE000009, IE000010, IE000113, IE000114, IE000115, IE000116, IE000117, IE000118, IE000948, IE000979, IE000980, IE000981, IE001000, IE001001, IE001002, IE001003, IE001004, IE001005, IE001006, IE001007, IE001008, IE001009, IE001010, IE001011, IE001012, IE001013, IE001014, IE001015, IE001016, IE001017,"/>
    <s v="Terms and conditions agreed"/>
    <s v="162.158.38.53"/>
    <s v="162.158.38.53"/>
    <d v="2017-08-23T11:19:55"/>
    <n v="0"/>
    <n v="52"/>
    <n v="1"/>
    <n v="0"/>
    <n v="0"/>
    <n v="0"/>
    <n v="1"/>
    <n v="0"/>
    <n v="0"/>
    <n v="0"/>
    <n v="0"/>
    <n v="0"/>
    <n v="0"/>
    <n v="0"/>
    <n v="0"/>
    <n v="0"/>
    <n v="1"/>
    <n v="0"/>
  </r>
  <r>
    <s v="Maurizio"/>
    <s v="maurizio.gibin@ec.europa.eu"/>
    <x v="72"/>
    <x v="2"/>
    <s v="Broad-scale habitat map (EUSeaMap) including classified habitat descriptors and confidence (updated 30th September 2016),"/>
    <s v="Terms and conditions agreed"/>
    <s v="188.114.103.42"/>
    <s v="188.114.103.42"/>
    <d v="2017-08-23T12:55:04"/>
    <n v="0"/>
    <n v="0"/>
    <n v="0"/>
    <n v="0"/>
    <n v="0"/>
    <n v="0"/>
    <n v="0"/>
    <n v="0"/>
    <n v="0"/>
    <n v="0"/>
    <n v="0"/>
    <n v="0"/>
    <n v="0"/>
    <n v="0"/>
    <n v="0"/>
    <n v="0"/>
    <n v="1"/>
    <n v="0"/>
  </r>
  <r>
    <s v="Jolien Lelivelt"/>
    <s v="jolien.lelivelt@wur.nl"/>
    <x v="73"/>
    <x v="2"/>
    <s v="Energy - North Sea and Celtic Sea, EU Sea Map 2016 - Coefficient of light attenuation in water (KDPAR),"/>
    <s v="Terms and conditions agreed"/>
    <s v="141.101.76.71"/>
    <s v="141.101.76.71"/>
    <d v="2017-08-24T11:39:25"/>
    <n v="0"/>
    <n v="0"/>
    <n v="0"/>
    <n v="0"/>
    <n v="0"/>
    <n v="0"/>
    <n v="0"/>
    <n v="1"/>
    <n v="0"/>
    <n v="0"/>
    <n v="0"/>
    <n v="0"/>
    <n v="0"/>
    <n v="0"/>
    <n v="1"/>
    <n v="0"/>
    <n v="0"/>
    <n v="0"/>
  </r>
  <r>
    <s v="Irene del Barrio"/>
    <s v="irene.barrio@eea.europa.eu"/>
    <x v="74"/>
    <x v="2"/>
    <s v="Broad-scale habitat map (EUSeaMap) including classified habitat descriptors and confidence (updated 30th September 2016),"/>
    <s v="Terms and conditions agreed"/>
    <s v="162.158.134.83"/>
    <s v="162.158.134.83"/>
    <d v="2017-08-24T14:28:34"/>
    <n v="0"/>
    <n v="0"/>
    <n v="0"/>
    <n v="0"/>
    <n v="0"/>
    <n v="0"/>
    <n v="0"/>
    <n v="0"/>
    <n v="0"/>
    <n v="0"/>
    <n v="0"/>
    <n v="0"/>
    <n v="0"/>
    <n v="0"/>
    <n v="0"/>
    <n v="0"/>
    <n v="1"/>
    <n v="0"/>
  </r>
  <r>
    <s v="Agnieszka BrzeziÅ„ska"/>
    <s v="jajo-mu@wp.pl"/>
    <x v="75"/>
    <x v="4"/>
    <s v="Broad-scale habitat map (EUSeaMap) including classified habitat descriptors and confidence (updated 30th September 2016), OSPAR threatened and/or declining habitats 2015 (shapefile version, 30 June 2015), Energy/Wave Exposure - Baltic Sea, Halocline - Baltic Sea, Salinity - Baltic Sea, EU Sea Map 2016 - Fraction of light reaching the seabed, EU Sea Map 2016 - Photosynthetically Active Radiation at the seabed, EU Sea Map 2016 - Photosynthetically Active Radiation at the surface, EU Sea Map 2016 - Coefficient of light attenuation in water (KDPAR),"/>
    <s v="Terms and conditions agreed"/>
    <s v="162.158.202.47"/>
    <s v="162.158.202.47"/>
    <d v="2017-08-26T16:47:09"/>
    <n v="0"/>
    <n v="0"/>
    <n v="0"/>
    <n v="0"/>
    <n v="0"/>
    <n v="0"/>
    <n v="1"/>
    <n v="0"/>
    <n v="1"/>
    <n v="1"/>
    <n v="1"/>
    <n v="1"/>
    <n v="1"/>
    <n v="1"/>
    <n v="1"/>
    <n v="0"/>
    <n v="1"/>
    <n v="0"/>
  </r>
  <r>
    <s v="JosÃ© Paulo Monteiro"/>
    <s v="jppmonteiro@gmail.com"/>
    <x v="76"/>
    <x v="3"/>
    <s v="Broad-scale habitat map (EUSeaMap) including classified habitat descriptors and confidence (updated 30th September 2016), OSPAR threatened and/or declining habitats 2015 (shapefile version, 30 June 2015),"/>
    <s v="Terms and conditions agreed"/>
    <s v="172.68.102.107"/>
    <s v="172.68.102.107"/>
    <d v="2017-08-27T19:41:03"/>
    <n v="0"/>
    <n v="0"/>
    <n v="0"/>
    <n v="0"/>
    <n v="0"/>
    <n v="0"/>
    <n v="1"/>
    <n v="0"/>
    <n v="0"/>
    <n v="0"/>
    <n v="0"/>
    <n v="0"/>
    <n v="0"/>
    <n v="0"/>
    <n v="0"/>
    <n v="0"/>
    <n v="1"/>
    <n v="0"/>
  </r>
  <r>
    <s v="Sebastien Legrand"/>
    <s v="slegrand@naturalsciences.be"/>
    <x v="77"/>
    <x v="0"/>
    <s v="Broad-scale habitat map (EUSeaMap) including classified habitat descriptors and confidence (updated 30th September 2016), Energy - North Sea and Celtic Sea, Energy/Wave Exposure - Baltic Sea,"/>
    <s v="Terms and conditions agreed"/>
    <s v="162.158.234.107"/>
    <s v="162.158.234.107"/>
    <d v="2017-08-29T13:25:31"/>
    <n v="0"/>
    <n v="0"/>
    <n v="0"/>
    <n v="0"/>
    <n v="0"/>
    <n v="0"/>
    <n v="0"/>
    <n v="1"/>
    <n v="1"/>
    <n v="0"/>
    <n v="0"/>
    <n v="0"/>
    <n v="0"/>
    <n v="0"/>
    <n v="0"/>
    <n v="0"/>
    <n v="1"/>
    <n v="0"/>
  </r>
  <r>
    <s v="Margaret Dolan"/>
    <s v="margaret.dolan@ngu.no"/>
    <x v="78"/>
    <x v="0"/>
    <s v="Broad-scale habitat map (EUSeaMap) including classified habitat descriptors and confidence (updated 30th September 2016), EU Sea Map 2016 - Photosynthetically Active Radiation at the seabed,"/>
    <s v="Terms and conditions agreed"/>
    <s v="162.158.222.107"/>
    <s v="162.158.222.107"/>
    <d v="2017-08-29T14:38:04"/>
    <n v="0"/>
    <n v="0"/>
    <n v="0"/>
    <n v="0"/>
    <n v="0"/>
    <n v="0"/>
    <n v="0"/>
    <n v="0"/>
    <n v="0"/>
    <n v="0"/>
    <n v="0"/>
    <n v="0"/>
    <n v="1"/>
    <n v="0"/>
    <n v="0"/>
    <n v="0"/>
    <n v="1"/>
    <n v="0"/>
  </r>
  <r>
    <s v="Vera Van Lancker"/>
    <s v="vera.vanlancker@naturalsciences.be"/>
    <x v="79"/>
    <x v="15"/>
    <s v="Broad-scale habitat map (EUSeaMap) including classified habitat descriptors and confidence (updated 30th September 2016), OSPAR threatened and/or declining habitats 2015 (shapefile version, 30 June 2015), Energy - North Sea and Celtic Sea,"/>
    <s v="Terms and conditions agreed"/>
    <s v="162.158.234.107"/>
    <s v="162.158.234.107"/>
    <d v="2017-08-30T09:47:03"/>
    <n v="0"/>
    <n v="0"/>
    <n v="0"/>
    <n v="0"/>
    <n v="0"/>
    <n v="0"/>
    <n v="1"/>
    <n v="1"/>
    <n v="0"/>
    <n v="0"/>
    <n v="0"/>
    <n v="0"/>
    <n v="0"/>
    <n v="0"/>
    <n v="0"/>
    <n v="0"/>
    <n v="1"/>
    <n v="0"/>
  </r>
  <r>
    <s v="Lauren Weatherdon"/>
    <s v="lauren.weatherdon@unep-wcmc.org"/>
    <x v="3"/>
    <x v="2"/>
    <s v="OSPAR threatened and/or declining habitats 2015 (shapefile version, 30 June 2015),"/>
    <s v="Terms and conditions agreed"/>
    <s v="141.101.99.246"/>
    <s v="141.101.99.246"/>
    <d v="2017-08-30T10:14:46"/>
    <n v="0"/>
    <n v="0"/>
    <n v="0"/>
    <n v="0"/>
    <n v="0"/>
    <n v="0"/>
    <n v="1"/>
    <n v="0"/>
    <n v="0"/>
    <n v="0"/>
    <n v="0"/>
    <n v="0"/>
    <n v="0"/>
    <n v="0"/>
    <n v="0"/>
    <n v="0"/>
    <n v="0"/>
    <n v="0"/>
  </r>
  <r>
    <s v="Aga"/>
    <s v="jajo-mu@wp.pl"/>
    <x v="75"/>
    <x v="2"/>
    <s v="OSPAR threatened and/or declining habitats 2015 (shapefile version, 30 June 2015),"/>
    <s v="Terms and conditions agreed"/>
    <s v="162.158.134.5"/>
    <s v="162.158.134.5"/>
    <d v="2017-08-30T12:52:48"/>
    <n v="0"/>
    <n v="0"/>
    <n v="0"/>
    <n v="0"/>
    <n v="0"/>
    <n v="0"/>
    <n v="1"/>
    <n v="0"/>
    <n v="0"/>
    <n v="0"/>
    <n v="0"/>
    <n v="0"/>
    <n v="0"/>
    <n v="0"/>
    <n v="0"/>
    <n v="0"/>
    <n v="0"/>
    <n v="0"/>
  </r>
  <r>
    <s v="Aga"/>
    <s v="jajo-mu@wp.pl"/>
    <x v="75"/>
    <x v="3"/>
    <s v="Broad-scale habitat map (EUSeaMap) including classified habitat descriptors and confidence (updated 15th June 2017), GB001122, GB001128, GB001509,"/>
    <s v="Terms and conditions agreed"/>
    <s v="162.158.134.5"/>
    <s v="162.158.134.5"/>
    <d v="2017-08-30T12:56:57"/>
    <n v="0"/>
    <n v="3"/>
    <n v="1"/>
    <n v="0"/>
    <n v="0"/>
    <n v="0"/>
    <n v="0"/>
    <n v="0"/>
    <n v="0"/>
    <n v="0"/>
    <n v="0"/>
    <n v="0"/>
    <n v="0"/>
    <n v="0"/>
    <n v="0"/>
    <n v="0"/>
    <n v="1"/>
    <n v="0"/>
  </r>
  <r>
    <s v="Floor Quirijns"/>
    <s v="floor.quirijns@wur.nl"/>
    <x v="80"/>
    <x v="2"/>
    <s v="OSPAR threatened and/or declining habitats 2015 (shapefile version, 30 June 2015),"/>
    <s v="Terms and conditions agreed"/>
    <s v="141.101.69.166"/>
    <s v="141.101.69.166"/>
    <d v="2017-08-31T10:01:26"/>
    <n v="0"/>
    <n v="0"/>
    <n v="0"/>
    <n v="0"/>
    <n v="0"/>
    <n v="0"/>
    <n v="1"/>
    <n v="0"/>
    <n v="0"/>
    <n v="0"/>
    <n v="0"/>
    <n v="0"/>
    <n v="0"/>
    <n v="0"/>
    <n v="0"/>
    <n v="0"/>
    <n v="0"/>
    <n v="0"/>
  </r>
  <r>
    <s v="Lauren Weatherdon"/>
    <s v="lauren.weatherdon@unep-wcmc.org"/>
    <x v="3"/>
    <x v="2"/>
    <s v="Broad-scale habitat map (EUSeaMap) including classified habitat descriptors and confidence (updated 15th June 2017),"/>
    <s v="Terms and conditions agreed"/>
    <s v="141.101.98.167"/>
    <s v="141.101.98.167"/>
    <d v="2017-08-31T11:36:01"/>
    <n v="0"/>
    <n v="0"/>
    <n v="0"/>
    <n v="0"/>
    <n v="0"/>
    <n v="0"/>
    <n v="0"/>
    <n v="0"/>
    <n v="0"/>
    <n v="0"/>
    <n v="0"/>
    <n v="0"/>
    <n v="0"/>
    <n v="0"/>
    <n v="0"/>
    <n v="0"/>
    <n v="1"/>
    <n v="0"/>
  </r>
  <r>
    <s v="frederic Quemmerais"/>
    <s v="frederic.quemmerais-amice@afbiodiversite.fr"/>
    <x v="81"/>
    <x v="16"/>
    <s v="Broad-scale habitat map (EUSeaMap) including classified habitat descriptors and confidence (updated 15th June 2017),"/>
    <s v="Terms and conditions agreed"/>
    <s v="108.162.229.29"/>
    <s v="108.162.229.29"/>
    <d v="2017-08-31T17:21:44"/>
    <n v="0"/>
    <n v="0"/>
    <n v="0"/>
    <n v="0"/>
    <n v="0"/>
    <n v="0"/>
    <n v="0"/>
    <n v="0"/>
    <n v="0"/>
    <n v="0"/>
    <n v="0"/>
    <n v="0"/>
    <n v="0"/>
    <n v="0"/>
    <n v="0"/>
    <n v="0"/>
    <n v="1"/>
    <n v="0"/>
  </r>
  <r>
    <s v="Erika Porporato"/>
    <s v="erika.porporato@gmail.com"/>
    <x v="82"/>
    <x v="2"/>
    <s v="Broad-scale habitat map (EUSeaMap) including classified habitat descriptors and confidence (updated 15th June 2017), OSPAR threatened and/or declining habitats 2015 (shapefile version, 30 June 2015),"/>
    <s v="Terms and conditions agreed"/>
    <s v="172.68.198.71"/>
    <s v="172.68.198.71"/>
    <d v="2017-09-01T14:40:43"/>
    <n v="0"/>
    <n v="0"/>
    <n v="0"/>
    <n v="0"/>
    <n v="0"/>
    <n v="0"/>
    <n v="1"/>
    <n v="0"/>
    <n v="0"/>
    <n v="0"/>
    <n v="0"/>
    <n v="0"/>
    <n v="0"/>
    <n v="0"/>
    <n v="0"/>
    <n v="0"/>
    <n v="1"/>
    <n v="0"/>
  </r>
  <r>
    <s v="Franco Giovanetti"/>
    <s v="franco.giovanetti@edpr.com"/>
    <x v="83"/>
    <x v="2"/>
    <s v="Broad-scale habitat map (EUSeaMap) including classified habitat descriptors and confidence (updated 15th June 2017), Energy/Wave Exposure - Baltic Sea, All EUNIS habitat maps from survey, All Other habitat maps from survey,"/>
    <s v="Terms and conditions agreed"/>
    <s v="188.114.110.221"/>
    <s v="188.114.110.221"/>
    <d v="2017-09-01T14:51:40"/>
    <n v="1"/>
    <n v="344"/>
    <n v="1"/>
    <n v="1"/>
    <n v="25"/>
    <n v="1"/>
    <n v="0"/>
    <n v="0"/>
    <n v="1"/>
    <n v="0"/>
    <n v="0"/>
    <n v="0"/>
    <n v="0"/>
    <n v="0"/>
    <n v="0"/>
    <n v="0"/>
    <n v="1"/>
    <n v="0"/>
  </r>
  <r>
    <s v="Mathieu Lundy"/>
    <s v="Mathieu.Lundy@afbini.gov.uk"/>
    <x v="84"/>
    <x v="0"/>
    <s v="Broad-scale habitat map (EUSeaMap) including classified habitat descriptors and confidence (updated 15th June 2017),"/>
    <s v="Terms and conditions agreed"/>
    <s v="162.158.155.15"/>
    <s v="162.158.155.15"/>
    <d v="2017-09-01T16:23:03"/>
    <n v="0"/>
    <n v="0"/>
    <n v="0"/>
    <n v="0"/>
    <n v="0"/>
    <n v="0"/>
    <n v="0"/>
    <n v="0"/>
    <n v="0"/>
    <n v="0"/>
    <n v="0"/>
    <n v="0"/>
    <n v="0"/>
    <n v="0"/>
    <n v="0"/>
    <n v="0"/>
    <n v="1"/>
    <n v="0"/>
  </r>
  <r>
    <s v="Franco"/>
    <s v="franco.giovanetti@edpr.com"/>
    <x v="85"/>
    <x v="2"/>
    <s v="IT000001,"/>
    <s v="Terms and conditions agreed"/>
    <s v="188.114.110.221"/>
    <s v="188.114.110.221"/>
    <d v="2017-09-04T11:04:39"/>
    <n v="0"/>
    <n v="1"/>
    <n v="1"/>
    <n v="0"/>
    <n v="0"/>
    <n v="0"/>
    <n v="0"/>
    <n v="0"/>
    <n v="0"/>
    <n v="0"/>
    <n v="0"/>
    <n v="0"/>
    <n v="0"/>
    <n v="0"/>
    <n v="0"/>
    <n v="0"/>
    <n v="0"/>
    <n v="0"/>
  </r>
  <r>
    <s v="marie cachera"/>
    <s v="marie.cachera@shom.fr"/>
    <x v="14"/>
    <x v="2"/>
    <s v="Broad-scale habitat map (EUSeaMap) including classified habitat descriptors and confidence (updated 15th June 2017),"/>
    <s v="Terms and conditions agreed"/>
    <s v="141.101.88.5"/>
    <s v="141.101.88.5"/>
    <d v="2017-09-04T13:30:40"/>
    <n v="0"/>
    <n v="0"/>
    <n v="0"/>
    <n v="0"/>
    <n v="0"/>
    <n v="0"/>
    <n v="0"/>
    <n v="0"/>
    <n v="0"/>
    <n v="0"/>
    <n v="0"/>
    <n v="0"/>
    <n v="0"/>
    <n v="0"/>
    <n v="0"/>
    <n v="0"/>
    <n v="1"/>
    <n v="0"/>
  </r>
  <r>
    <s v="Miriam von Thenen"/>
    <s v="miriam.thenen@io-warnemuende.de"/>
    <x v="86"/>
    <x v="2"/>
    <s v="Broad-scale habitat map (EUSeaMap) including classified habitat descriptors and confidence (updated 15th June 2017),"/>
    <s v="Terms and conditions agreed"/>
    <s v="162.158.114.71"/>
    <s v="162.158.114.71"/>
    <d v="2017-09-04T15:23:16"/>
    <n v="0"/>
    <n v="0"/>
    <n v="0"/>
    <n v="0"/>
    <n v="0"/>
    <n v="0"/>
    <n v="0"/>
    <n v="0"/>
    <n v="0"/>
    <n v="0"/>
    <n v="0"/>
    <n v="0"/>
    <n v="0"/>
    <n v="0"/>
    <n v="0"/>
    <n v="0"/>
    <n v="1"/>
    <n v="0"/>
  </r>
  <r>
    <s v="Daniel van Denderen"/>
    <s v="pdvd@aqua.dtu.dk"/>
    <x v="87"/>
    <x v="2"/>
    <s v="Broad-scale habitat map (EUSeaMap) including classified habitat descriptors and confidence (updated 15th June 2017),"/>
    <s v="Terms and conditions agreed"/>
    <s v="162.158.134.113"/>
    <s v="162.158.134.113"/>
    <d v="2017-09-05T09:41:02"/>
    <n v="0"/>
    <n v="0"/>
    <n v="0"/>
    <n v="0"/>
    <n v="0"/>
    <n v="0"/>
    <n v="0"/>
    <n v="0"/>
    <n v="0"/>
    <n v="0"/>
    <n v="0"/>
    <n v="0"/>
    <n v="0"/>
    <n v="0"/>
    <n v="0"/>
    <n v="0"/>
    <n v="1"/>
    <n v="0"/>
  </r>
  <r>
    <s v="Guillaume Bernard"/>
    <s v="guillaume.bernard@u-bordeaux.fr"/>
    <x v="88"/>
    <x v="0"/>
    <s v="Broad-scale habitat map (EUSeaMap) including classified habitat descriptors and confidence (updated 15th June 2017),"/>
    <s v="Terms and conditions agreed"/>
    <s v="141.101.88.89"/>
    <s v="141.101.88.89"/>
    <d v="2017-09-05T09:48:31"/>
    <n v="0"/>
    <n v="0"/>
    <n v="0"/>
    <n v="0"/>
    <n v="0"/>
    <n v="0"/>
    <n v="0"/>
    <n v="0"/>
    <n v="0"/>
    <n v="0"/>
    <n v="0"/>
    <n v="0"/>
    <n v="0"/>
    <n v="0"/>
    <n v="0"/>
    <n v="0"/>
    <n v="1"/>
    <n v="0"/>
  </r>
  <r>
    <s v="Guillaume Bernard"/>
    <s v="guillaume.bernard@u-bordeaux.fr"/>
    <x v="88"/>
    <x v="0"/>
    <s v="Broad-scale habitat map (EUSeaMap) including classified habitat descriptors and confidence (updated 15th June 2017),"/>
    <s v="Terms and conditions agreed"/>
    <s v="141.101.88.89"/>
    <s v="141.101.88.89"/>
    <d v="2017-09-05T13:47:34"/>
    <n v="0"/>
    <n v="0"/>
    <n v="0"/>
    <n v="0"/>
    <n v="0"/>
    <n v="0"/>
    <n v="0"/>
    <n v="0"/>
    <n v="0"/>
    <n v="0"/>
    <n v="0"/>
    <n v="0"/>
    <n v="0"/>
    <n v="0"/>
    <n v="0"/>
    <n v="0"/>
    <n v="1"/>
    <n v="0"/>
  </r>
  <r>
    <s v="Diane Jones"/>
    <s v="d.jones@hrwallingford.com"/>
    <x v="89"/>
    <x v="4"/>
    <s v="Broad-scale habitat map (EUSeaMap) including classified habitat descriptors and confidence (updated 15th June 2017), OSPAR threatened and/or declining habitats 2015 (shapefile version, 30 June 2015), EU Sea Map 2016 - Fraction of light reaching the seabed, EU Sea Map 2016 - Photosynthetically Active Radiation at the seabed, EU Sea Map 2016 - Photosynthetically Active Radiation at the surface, EU Sea Map 2016 - Coefficient of light attenuation in water (KDPAR), GB000039, GB000681, GB000943, GB000946, IE000113, IE000114, IE000115, IE000116, IE000117, IE000118, IE001004, IE001005, IE001006, IE001007, IE001008, IE001010, IE001011,"/>
    <s v="Terms and conditions agreed"/>
    <s v="141.101.107.199"/>
    <s v="141.101.107.199"/>
    <d v="2017-09-05T16:23:04"/>
    <n v="0"/>
    <n v="17"/>
    <n v="1"/>
    <n v="0"/>
    <n v="0"/>
    <n v="0"/>
    <n v="1"/>
    <n v="0"/>
    <n v="0"/>
    <n v="0"/>
    <n v="0"/>
    <n v="1"/>
    <n v="1"/>
    <n v="1"/>
    <n v="1"/>
    <n v="0"/>
    <n v="1"/>
    <n v="0"/>
  </r>
  <r>
    <s v="Lauri Niskanen"/>
    <s v="lauri.niskanen@luke.fi"/>
    <x v="90"/>
    <x v="0"/>
    <s v="Broad-scale habitat map (EUSeaMap) including classified habitat descriptors and confidence (updated 15th June 2017), OSPAR threatened and/or declining habitats 2015 (shapefile version, 30 June 2015), Energy/Wave Exposure - Baltic Sea, EU Sea Map 2016 - Fraction of light reaching the seabed, EU Sea Map 2016 - Photosynthetically Active Radiation at the seabed, EU Sea Map 2016 - Photosynthetically Active Radiation at the surface, EU Sea Map 2016 - Coefficient of light attenuation in water (KDPAR),"/>
    <s v="Terms and conditions agreed"/>
    <s v="162.158.238.108"/>
    <s v="162.158.238.108"/>
    <d v="2017-09-06T12:36:45"/>
    <n v="0"/>
    <n v="0"/>
    <n v="0"/>
    <n v="0"/>
    <n v="0"/>
    <n v="0"/>
    <n v="1"/>
    <n v="0"/>
    <n v="1"/>
    <n v="0"/>
    <n v="0"/>
    <n v="1"/>
    <n v="1"/>
    <n v="1"/>
    <n v="1"/>
    <n v="0"/>
    <n v="1"/>
    <n v="0"/>
  </r>
  <r>
    <s v="Mats Blomqvist"/>
    <s v="mb@hafok.se"/>
    <x v="91"/>
    <x v="2"/>
    <s v="Broad-scale habitat map (EUSeaMap) including classified habitat descriptors and confidence (updated 15th June 2017),"/>
    <s v="Terms and conditions agreed"/>
    <s v="172.68.182.101"/>
    <s v="172.68.182.101"/>
    <d v="2017-09-06T13:58:06"/>
    <n v="0"/>
    <n v="0"/>
    <n v="0"/>
    <n v="0"/>
    <n v="0"/>
    <n v="0"/>
    <n v="0"/>
    <n v="0"/>
    <n v="0"/>
    <n v="0"/>
    <n v="0"/>
    <n v="0"/>
    <n v="0"/>
    <n v="0"/>
    <n v="0"/>
    <n v="0"/>
    <n v="1"/>
    <n v="0"/>
  </r>
  <r>
    <s v="Mats Blomqvist"/>
    <s v="mb@hafok.se"/>
    <x v="91"/>
    <x v="2"/>
    <s v="Broad-scale habitat map (EUSeaMap) including classified habitat descriptors and confidence (updated 15th June 2017),"/>
    <s v="Terms and conditions agreed"/>
    <s v="172.68.182.101"/>
    <s v="172.68.182.101"/>
    <d v="2017-09-06T14:40:09"/>
    <n v="0"/>
    <n v="0"/>
    <n v="0"/>
    <n v="0"/>
    <n v="0"/>
    <n v="0"/>
    <n v="0"/>
    <n v="0"/>
    <n v="0"/>
    <n v="0"/>
    <n v="0"/>
    <n v="0"/>
    <n v="0"/>
    <n v="0"/>
    <n v="0"/>
    <n v="0"/>
    <n v="1"/>
    <n v="0"/>
  </r>
  <r>
    <s v="Gianluca Salogni"/>
    <s v="gianluca.salogni@regione.veneto.it"/>
    <x v="92"/>
    <x v="0"/>
    <s v="Broad-scale habitat map (EUSeaMap) including classified habitat descriptors and confidence (updated 15th June 2017), OSPAR threatened and/or declining habitats 2015 (shapefile version, 30 June 2015), 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s v="Terms and conditions agreed"/>
    <s v="162.158.154.50"/>
    <s v="162.158.154.50"/>
    <d v="2017-09-07T07:17:46"/>
    <n v="0"/>
    <n v="0"/>
    <n v="0"/>
    <n v="0"/>
    <n v="0"/>
    <n v="0"/>
    <n v="1"/>
    <n v="0"/>
    <n v="0"/>
    <n v="0"/>
    <n v="0"/>
    <n v="1"/>
    <n v="1"/>
    <n v="1"/>
    <n v="1"/>
    <n v="1"/>
    <n v="1"/>
    <n v="0"/>
  </r>
  <r>
    <s v="Chiara Piroddi"/>
    <s v="chiara.piroddi@ec.europa.eu"/>
    <x v="72"/>
    <x v="17"/>
    <s v="Broad-scale habitat map (EUSeaMap) including classified habitat descriptors and confidence (updated 15th June 2017),"/>
    <s v="Terms and conditions agreed"/>
    <s v="172.68.198.77"/>
    <s v="172.68.198.77"/>
    <d v="2017-09-07T09:44:30"/>
    <n v="0"/>
    <n v="0"/>
    <n v="0"/>
    <n v="0"/>
    <n v="0"/>
    <n v="0"/>
    <n v="0"/>
    <n v="0"/>
    <n v="0"/>
    <n v="0"/>
    <n v="0"/>
    <n v="0"/>
    <n v="0"/>
    <n v="0"/>
    <n v="0"/>
    <n v="0"/>
    <n v="1"/>
    <n v="0"/>
  </r>
  <r>
    <s v="Rory Barber"/>
    <s v="rory.barber@jncc.gov.uk"/>
    <x v="93"/>
    <x v="0"/>
    <s v="Energy - North Sea and Celtic Sea, Energy/Wave Exposure - Baltic Sea, 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s v="Terms and conditions agreed"/>
    <s v="141.101.107.97"/>
    <s v="141.101.107.97"/>
    <d v="2017-09-08T09:46:42"/>
    <n v="0"/>
    <n v="0"/>
    <n v="0"/>
    <n v="0"/>
    <n v="0"/>
    <n v="0"/>
    <n v="0"/>
    <n v="1"/>
    <n v="1"/>
    <n v="0"/>
    <n v="0"/>
    <n v="1"/>
    <n v="1"/>
    <n v="1"/>
    <n v="1"/>
    <n v="1"/>
    <n v="0"/>
    <n v="0"/>
  </r>
  <r>
    <s v="Giacomo Rutilio"/>
    <s v="gr@smartcomsoftware.com"/>
    <x v="94"/>
    <x v="2"/>
    <s v="Broad-scale habitat map (EUSeaMap) including classified habitat descriptors and confidence (updated 15th June 2017),"/>
    <s v="Terms and conditions agreed"/>
    <s v="172.68.198.59"/>
    <s v="172.68.198.59"/>
    <d v="2017-09-08T10:52:05"/>
    <n v="0"/>
    <n v="0"/>
    <n v="0"/>
    <n v="0"/>
    <n v="0"/>
    <n v="0"/>
    <n v="0"/>
    <n v="0"/>
    <n v="0"/>
    <n v="0"/>
    <n v="0"/>
    <n v="0"/>
    <n v="0"/>
    <n v="0"/>
    <n v="0"/>
    <n v="0"/>
    <n v="1"/>
    <n v="0"/>
  </r>
  <r>
    <s v="Daniel Vilas"/>
    <s v="danielvilasgonzalez@gmail.com"/>
    <x v="95"/>
    <x v="2"/>
    <s v="Broad-scale habitat map (EUSeaMap) including classified habitat descriptors and confidence (updated 15th June 2017),"/>
    <s v="Terms and conditions agreed"/>
    <s v="162.158.222.47"/>
    <s v="162.158.222.47"/>
    <d v="2017-09-10T16:39:40"/>
    <n v="0"/>
    <n v="0"/>
    <n v="0"/>
    <n v="0"/>
    <n v="0"/>
    <n v="0"/>
    <n v="0"/>
    <n v="0"/>
    <n v="0"/>
    <n v="0"/>
    <n v="0"/>
    <n v="0"/>
    <n v="0"/>
    <n v="0"/>
    <n v="0"/>
    <n v="0"/>
    <n v="1"/>
    <n v="0"/>
  </r>
  <r>
    <s v="ben bryant"/>
    <s v="ben_bryant@live.co.uk"/>
    <x v="1"/>
    <x v="1"/>
    <s v="Broad-scale habitat map (EUSeaMap) including classified habitat descriptors and confidence (updated 15th June 2017),"/>
    <s v="Terms and conditions agreed"/>
    <s v="141.101.99.216"/>
    <s v="141.101.99.216"/>
    <d v="2017-09-10T19:04:30"/>
    <n v="0"/>
    <n v="0"/>
    <n v="0"/>
    <n v="0"/>
    <n v="0"/>
    <n v="0"/>
    <n v="0"/>
    <n v="0"/>
    <n v="0"/>
    <n v="0"/>
    <n v="0"/>
    <n v="0"/>
    <n v="0"/>
    <n v="0"/>
    <n v="0"/>
    <n v="0"/>
    <n v="1"/>
    <n v="0"/>
  </r>
  <r>
    <s v="Daniel"/>
    <s v="danielvilasgonzalez@gmail.com"/>
    <x v="95"/>
    <x v="2"/>
    <s v="Broad-scale habitat map (EUSeaMap) including classified habitat descriptors and confidence (updated 15th June 2017),"/>
    <s v="Terms and conditions agreed"/>
    <s v="162.158.222.47"/>
    <s v="162.158.222.47"/>
    <d v="2017-09-10T20:11:41"/>
    <n v="0"/>
    <n v="0"/>
    <n v="0"/>
    <n v="0"/>
    <n v="0"/>
    <n v="0"/>
    <n v="0"/>
    <n v="0"/>
    <n v="0"/>
    <n v="0"/>
    <n v="0"/>
    <n v="0"/>
    <n v="0"/>
    <n v="0"/>
    <n v="0"/>
    <n v="0"/>
    <n v="1"/>
    <n v="0"/>
  </r>
  <r>
    <s v="Herdis Gudbrandsdottir"/>
    <s v="herdis.gudbrandsdottir@eea.europa.eu"/>
    <x v="74"/>
    <x v="18"/>
    <s v="Broad-scale habitat map (EUSeaMap) including classified habitat descriptors and confidence (updated 15th June 2017),"/>
    <s v="Terms and conditions agreed"/>
    <s v="162.158.134.101"/>
    <s v="162.158.134.101"/>
    <d v="2017-09-11T10:51:00"/>
    <n v="0"/>
    <n v="0"/>
    <n v="0"/>
    <n v="0"/>
    <n v="0"/>
    <n v="0"/>
    <n v="0"/>
    <n v="0"/>
    <n v="0"/>
    <n v="0"/>
    <n v="0"/>
    <n v="0"/>
    <n v="0"/>
    <n v="0"/>
    <n v="0"/>
    <n v="0"/>
    <n v="1"/>
    <n v="0"/>
  </r>
  <r>
    <s v="Antonio Gonzalez Alvarez"/>
    <s v="agonalv@fn.mdef.es"/>
    <x v="96"/>
    <x v="0"/>
    <s v="Broad-scale habitat map (EUSeaMap) including classified habitat descriptors and confidence (updated 15th June 2017),"/>
    <s v="Terms and conditions agreed"/>
    <s v="188.114.110.221"/>
    <s v="188.114.110.221"/>
    <d v="2017-09-11T11:33:44"/>
    <n v="0"/>
    <n v="0"/>
    <n v="0"/>
    <n v="0"/>
    <n v="0"/>
    <n v="0"/>
    <n v="0"/>
    <n v="0"/>
    <n v="0"/>
    <n v="0"/>
    <n v="0"/>
    <n v="0"/>
    <n v="0"/>
    <n v="0"/>
    <n v="0"/>
    <n v="0"/>
    <n v="1"/>
    <n v="0"/>
  </r>
  <r>
    <s v="Peter Hayes"/>
    <s v="peter.hayes@gov.scot"/>
    <x v="97"/>
    <x v="0"/>
    <s v="Broad-scale habitat map (EUSeaMap) including classified habitat descriptors and confidence (updated 15th June 2017), OSPAR threatened and/or declining habitats 2015 (shapefile version, 30 June 2015), Energy - North Sea and Celtic Sea,"/>
    <s v="Terms and conditions agreed"/>
    <s v="162.158.34.77"/>
    <s v="162.158.34.77"/>
    <d v="2017-09-11T18:08:38"/>
    <n v="0"/>
    <n v="0"/>
    <n v="0"/>
    <n v="0"/>
    <n v="0"/>
    <n v="0"/>
    <n v="1"/>
    <n v="1"/>
    <n v="0"/>
    <n v="0"/>
    <n v="0"/>
    <n v="0"/>
    <n v="0"/>
    <n v="0"/>
    <n v="0"/>
    <n v="0"/>
    <n v="1"/>
    <n v="0"/>
  </r>
  <r>
    <s v="Mike Burrows"/>
    <s v="mtb@sams.ac.uk"/>
    <x v="2"/>
    <x v="2"/>
    <s v="Broad-scale habitat map (EUSeaMap) including classified habitat descriptors and confidence (updated 15th June 2017), EU Sea Map 2016 - Fraction of light reaching the seabed, EU Sea Map 2016 - Photosynthetically Active Radiation at the seabed, IE001017,"/>
    <s v="Terms and conditions agreed"/>
    <s v="162.158.34.77"/>
    <s v="162.158.34.77"/>
    <d v="2017-09-12T11:39:07"/>
    <n v="0"/>
    <n v="1"/>
    <n v="1"/>
    <n v="0"/>
    <n v="0"/>
    <n v="0"/>
    <n v="0"/>
    <n v="0"/>
    <n v="0"/>
    <n v="0"/>
    <n v="0"/>
    <n v="1"/>
    <n v="1"/>
    <n v="0"/>
    <n v="0"/>
    <n v="0"/>
    <n v="1"/>
    <n v="0"/>
  </r>
  <r>
    <s v="Antonia NystrÃ¶m Sandman"/>
    <s v="antonia.sandman@aquabiota.se"/>
    <x v="98"/>
    <x v="2"/>
    <s v="Broad-scale habitat map (EUSeaMap) including classified habitat descriptors and confidence (updated 15th June 2017),"/>
    <s v="Terms and conditions agreed"/>
    <s v="162.158.182.155"/>
    <s v="162.158.182.155"/>
    <d v="2017-09-12T13:14:34"/>
    <n v="0"/>
    <n v="0"/>
    <n v="0"/>
    <n v="0"/>
    <n v="0"/>
    <n v="0"/>
    <n v="0"/>
    <n v="0"/>
    <n v="0"/>
    <n v="0"/>
    <n v="0"/>
    <n v="0"/>
    <n v="0"/>
    <n v="0"/>
    <n v="0"/>
    <n v="0"/>
    <n v="1"/>
    <n v="0"/>
  </r>
  <r>
    <s v="Bryony Townhill"/>
    <s v="bryony.townhill@cefas.co.uk"/>
    <x v="99"/>
    <x v="0"/>
    <s v="OSPAR threatened and/or declining habitats 2015 (shapefile version, 30 June 2015),"/>
    <s v="Terms and conditions agreed"/>
    <s v="141.101.99.12"/>
    <s v="141.101.99.12"/>
    <d v="2017-09-13T11:53:23"/>
    <n v="0"/>
    <n v="0"/>
    <n v="0"/>
    <n v="0"/>
    <n v="0"/>
    <n v="0"/>
    <n v="1"/>
    <n v="0"/>
    <n v="0"/>
    <n v="0"/>
    <n v="0"/>
    <n v="0"/>
    <n v="0"/>
    <n v="0"/>
    <n v="0"/>
    <n v="0"/>
    <n v="0"/>
    <n v="0"/>
  </r>
  <r>
    <s v="Henna Rinne"/>
    <s v="henna.rinne@abo.fi"/>
    <x v="100"/>
    <x v="2"/>
    <s v="Energy/Wave Exposure - Baltic Sea,"/>
    <s v="Terms and conditions agreed"/>
    <s v="162.158.238.120"/>
    <s v="162.158.238.120"/>
    <d v="2017-09-13T13:10:07"/>
    <n v="0"/>
    <n v="0"/>
    <n v="0"/>
    <n v="0"/>
    <n v="0"/>
    <n v="0"/>
    <n v="0"/>
    <n v="0"/>
    <n v="1"/>
    <n v="0"/>
    <n v="0"/>
    <n v="0"/>
    <n v="0"/>
    <n v="0"/>
    <n v="0"/>
    <n v="0"/>
    <n v="0"/>
    <n v="0"/>
  </r>
  <r>
    <s v="Lily Huang"/>
    <s v="lilyh0625@gmail.com"/>
    <x v="101"/>
    <x v="2"/>
    <s v="Energy - North Sea and Celtic Sea, Energy/Wave Exposure - Baltic Sea, Salinity - Baltic Sea,"/>
    <s v="Terms and conditions agreed"/>
    <s v="141.101.105.13"/>
    <s v="141.101.105.13"/>
    <d v="2017-09-13T13:16:59"/>
    <n v="0"/>
    <n v="0"/>
    <n v="0"/>
    <n v="0"/>
    <n v="0"/>
    <n v="0"/>
    <n v="0"/>
    <n v="1"/>
    <n v="1"/>
    <n v="0"/>
    <n v="1"/>
    <n v="0"/>
    <n v="0"/>
    <n v="0"/>
    <n v="0"/>
    <n v="0"/>
    <n v="0"/>
    <n v="0"/>
  </r>
  <r>
    <s v="Sonja Wanke"/>
    <s v="sonja.wanke@deltares.nl"/>
    <x v="102"/>
    <x v="2"/>
    <s v="NL000046, NL000102, NL000065, NL000066,"/>
    <s v="Terms and conditions agreed"/>
    <s v="162.158.111.248"/>
    <s v="162.158.111.248"/>
    <d v="2017-09-13T14:47:34"/>
    <n v="0"/>
    <n v="2"/>
    <n v="1"/>
    <n v="0"/>
    <n v="2"/>
    <n v="1"/>
    <n v="0"/>
    <n v="0"/>
    <n v="0"/>
    <n v="0"/>
    <n v="0"/>
    <n v="0"/>
    <n v="0"/>
    <n v="0"/>
    <n v="0"/>
    <n v="0"/>
    <n v="0"/>
    <n v="0"/>
  </r>
  <r>
    <s v="Fabio Matos"/>
    <s v="fmatos@ua.pt"/>
    <x v="103"/>
    <x v="2"/>
    <s v="Broad-scale habitat map (EUSeaMap) including classified habitat descriptors and confidence (updated 15th June 2017),"/>
    <s v="Terms and conditions agreed"/>
    <s v="172.68.102.29"/>
    <s v="172.68.102.29"/>
    <d v="2017-09-13T18:05:29"/>
    <n v="0"/>
    <n v="0"/>
    <n v="0"/>
    <n v="0"/>
    <n v="0"/>
    <n v="0"/>
    <n v="0"/>
    <n v="0"/>
    <n v="0"/>
    <n v="0"/>
    <n v="0"/>
    <n v="0"/>
    <n v="0"/>
    <n v="0"/>
    <n v="0"/>
    <n v="0"/>
    <n v="1"/>
    <n v="0"/>
  </r>
  <r>
    <s v="Lenka Fronkova"/>
    <s v="lenka.fronkova@cefas.co.uk"/>
    <x v="99"/>
    <x v="2"/>
    <s v="Broad-scale habitat map (EUSeaMap) including classified habitat descriptors and confidence (updated 15th June 2017),"/>
    <s v="Terms and conditions agreed"/>
    <s v="141.101.99.12"/>
    <s v="141.101.99.12"/>
    <d v="2017-09-14T08:56:40"/>
    <n v="0"/>
    <n v="0"/>
    <n v="0"/>
    <n v="0"/>
    <n v="0"/>
    <n v="0"/>
    <n v="0"/>
    <n v="0"/>
    <n v="0"/>
    <n v="0"/>
    <n v="0"/>
    <n v="0"/>
    <n v="0"/>
    <n v="0"/>
    <n v="0"/>
    <n v="0"/>
    <n v="1"/>
    <n v="0"/>
  </r>
  <r>
    <s v="Anna Luff"/>
    <s v="anna.luff@postgrad.plymouth.ac.uk"/>
    <x v="42"/>
    <x v="3"/>
    <s v="Broad-scale habitat map (EUSeaMap) including classified habitat descriptors and confidence (updated 15th June 2017), GB000316, GB000335, GB001122, GB001128, GB001509,"/>
    <s v="Terms and conditions agreed"/>
    <s v="141.101.107.169"/>
    <s v="141.101.107.169"/>
    <d v="2017-09-14T14:47:00"/>
    <n v="0"/>
    <n v="5"/>
    <n v="1"/>
    <n v="0"/>
    <n v="0"/>
    <n v="0"/>
    <n v="0"/>
    <n v="0"/>
    <n v="0"/>
    <n v="0"/>
    <n v="0"/>
    <n v="0"/>
    <n v="0"/>
    <n v="0"/>
    <n v="0"/>
    <n v="0"/>
    <n v="1"/>
    <n v="0"/>
  </r>
  <r>
    <s v="Birgit Heyden"/>
    <s v="heyden@marilim.de"/>
    <x v="104"/>
    <x v="2"/>
    <s v="Broad-scale habitat map (EUSeaMap) including classified habitat descriptors and confidence (updated 15th June 2017), Halocline - Baltic Sea, Salinity - Baltic Sea,"/>
    <s v="Terms and conditions agreed"/>
    <s v="162.158.202.125"/>
    <s v="162.158.202.125"/>
    <d v="2017-09-14T16:30:55"/>
    <n v="0"/>
    <n v="0"/>
    <n v="0"/>
    <n v="0"/>
    <n v="0"/>
    <n v="0"/>
    <n v="0"/>
    <n v="0"/>
    <n v="0"/>
    <n v="1"/>
    <n v="1"/>
    <n v="0"/>
    <n v="0"/>
    <n v="0"/>
    <n v="0"/>
    <n v="0"/>
    <n v="1"/>
    <n v="0"/>
  </r>
  <r>
    <s v="Gabriela GG"/>
    <s v="gabitymczas@wp.pl"/>
    <x v="1"/>
    <x v="1"/>
    <s v="Broad-scale habitat map (EUSeaMap) including classified habitat descriptors and confidence (updated 15th June 2017),"/>
    <s v="Terms and conditions agreed"/>
    <s v="162.158.202.59"/>
    <s v="162.158.202.59"/>
    <d v="2017-09-15T09:32:31"/>
    <n v="0"/>
    <n v="0"/>
    <n v="0"/>
    <n v="0"/>
    <n v="0"/>
    <n v="0"/>
    <n v="0"/>
    <n v="0"/>
    <n v="0"/>
    <n v="0"/>
    <n v="0"/>
    <n v="0"/>
    <n v="0"/>
    <n v="0"/>
    <n v="0"/>
    <n v="0"/>
    <n v="1"/>
    <n v="0"/>
  </r>
  <r>
    <s v="Maurizio"/>
    <s v="maurizio.gibin@ec.europa.eu"/>
    <x v="72"/>
    <x v="2"/>
    <s v="Broad-scale habitat map (EUSeaMap) including classified habitat descriptors and confidence (updated 15th June 2017),"/>
    <s v="Terms and conditions agreed"/>
    <s v="172.68.198.95"/>
    <s v="172.68.198.95"/>
    <d v="2017-09-15T16:49:56"/>
    <n v="0"/>
    <n v="0"/>
    <n v="0"/>
    <n v="0"/>
    <n v="0"/>
    <n v="0"/>
    <n v="0"/>
    <n v="0"/>
    <n v="0"/>
    <n v="0"/>
    <n v="0"/>
    <n v="0"/>
    <n v="0"/>
    <n v="0"/>
    <n v="0"/>
    <n v="0"/>
    <n v="1"/>
    <n v="0"/>
  </r>
  <r>
    <s v="Martin Mattsson"/>
    <s v="martin.mattsson@medinsab.se"/>
    <x v="105"/>
    <x v="2"/>
    <s v="Broad-scale habitat map (EUSeaMap) including classified habitat descriptors and confidence (updated 15th June 2017), OSPAR threatened and/or declining habitats 2015 (shapefile version, 30 June 2015), Energy - North Sea and Celtic Sea, Energy/Wave Exposure - Baltic Sea, Halocline - Baltic Sea, Salinity - Baltic Sea, 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s v="Terms and conditions agreed"/>
    <s v="162.158.182.209"/>
    <s v="162.158.182.209"/>
    <d v="2017-09-18T09:54:45"/>
    <n v="0"/>
    <n v="0"/>
    <n v="0"/>
    <n v="0"/>
    <n v="0"/>
    <n v="0"/>
    <n v="1"/>
    <n v="1"/>
    <n v="1"/>
    <n v="1"/>
    <n v="1"/>
    <n v="1"/>
    <n v="1"/>
    <n v="1"/>
    <n v="1"/>
    <n v="1"/>
    <n v="1"/>
    <n v="0"/>
  </r>
  <r>
    <s v="Timothy Fegan"/>
    <s v="timothy.fegan@naturalengland.org.uk"/>
    <x v="34"/>
    <x v="0"/>
    <s v="Broad-scale habitat map (EUSeaMap) including classified habitat descriptors and confidence (updated 15th June 2017),"/>
    <s v="Terms and conditions agreed"/>
    <s v="141.101.99.162"/>
    <s v="141.101.99.162"/>
    <d v="2017-09-18T10:20:22"/>
    <n v="0"/>
    <n v="0"/>
    <n v="0"/>
    <n v="0"/>
    <n v="0"/>
    <n v="0"/>
    <n v="0"/>
    <n v="0"/>
    <n v="0"/>
    <n v="0"/>
    <n v="0"/>
    <n v="0"/>
    <n v="0"/>
    <n v="0"/>
    <n v="0"/>
    <n v="0"/>
    <n v="1"/>
    <n v="0"/>
  </r>
  <r>
    <s v="Timothy Fegan"/>
    <s v="timothy.fegan@naturalengland.org.uk"/>
    <x v="34"/>
    <x v="0"/>
    <s v="Broad-scale habitat map (EUSeaMap) including classified habitat descriptors and confidence (updated 15th June 2017),"/>
    <s v="Terms and conditions agreed"/>
    <s v="141.101.99.162"/>
    <s v="141.101.99.162"/>
    <d v="2017-09-18T10:31:06"/>
    <n v="0"/>
    <n v="0"/>
    <n v="0"/>
    <n v="0"/>
    <n v="0"/>
    <n v="0"/>
    <n v="0"/>
    <n v="0"/>
    <n v="0"/>
    <n v="0"/>
    <n v="0"/>
    <n v="0"/>
    <n v="0"/>
    <n v="0"/>
    <n v="0"/>
    <n v="0"/>
    <n v="1"/>
    <n v="0"/>
  </r>
  <r>
    <s v="callum scougal"/>
    <s v="callum.scougal@cefas.co.uk"/>
    <x v="99"/>
    <x v="0"/>
    <s v="Broad-scale habitat map (EUSeaMap) including classified habitat descriptors and confidence (updated 15th June 2017),"/>
    <s v="Terms and conditions agreed"/>
    <s v="141.101.99.12"/>
    <s v="141.101.99.12"/>
    <d v="2017-09-18T12:40:26"/>
    <n v="0"/>
    <n v="0"/>
    <n v="0"/>
    <n v="0"/>
    <n v="0"/>
    <n v="0"/>
    <n v="0"/>
    <n v="0"/>
    <n v="0"/>
    <n v="0"/>
    <n v="0"/>
    <n v="0"/>
    <n v="0"/>
    <n v="0"/>
    <n v="0"/>
    <n v="0"/>
    <n v="1"/>
    <n v="0"/>
  </r>
  <r>
    <s v="James Monnington"/>
    <s v="james.monnington@xodusgroup.com"/>
    <x v="106"/>
    <x v="19"/>
    <s v="Broad-scale habitat map (EUSeaMap) including classified habitat descriptors and confidence (updated 15th June 2017),"/>
    <s v="Terms and conditions agreed"/>
    <s v="141.101.107.97"/>
    <s v="141.101.107.97"/>
    <d v="2017-09-18T16:56:15"/>
    <n v="0"/>
    <n v="0"/>
    <n v="0"/>
    <n v="0"/>
    <n v="0"/>
    <n v="0"/>
    <n v="0"/>
    <n v="0"/>
    <n v="0"/>
    <n v="0"/>
    <n v="0"/>
    <n v="0"/>
    <n v="0"/>
    <n v="0"/>
    <n v="0"/>
    <n v="0"/>
    <n v="1"/>
    <n v="0"/>
  </r>
  <r>
    <s v="Asier RodrÃ­guez"/>
    <s v="asier@enebada.eu"/>
    <x v="107"/>
    <x v="2"/>
    <s v="Broad-scale habitat map (EUSeaMap) including classified habitat descriptors and confidence (updated 15th June 2017),"/>
    <s v="Terms and conditions agreed"/>
    <s v="188.114.110.83"/>
    <s v="188.114.110.83"/>
    <d v="2017-09-18T19:42:49"/>
    <n v="0"/>
    <n v="0"/>
    <n v="0"/>
    <n v="0"/>
    <n v="0"/>
    <n v="0"/>
    <n v="0"/>
    <n v="0"/>
    <n v="0"/>
    <n v="0"/>
    <n v="0"/>
    <n v="0"/>
    <n v="0"/>
    <n v="0"/>
    <n v="0"/>
    <n v="0"/>
    <n v="1"/>
    <n v="0"/>
  </r>
  <r>
    <s v="Giulia Durante"/>
    <s v="giulia.durante.87@gmail.com"/>
    <x v="1"/>
    <x v="1"/>
    <s v="All EUNIS habitat maps from survey,"/>
    <s v="Terms and conditions agreed"/>
    <s v="162.158.88.189"/>
    <s v="162.158.88.189"/>
    <d v="2017-09-19T16:14:12"/>
    <n v="1"/>
    <n v="344"/>
    <n v="1"/>
    <n v="0"/>
    <n v="0"/>
    <n v="0"/>
    <n v="0"/>
    <n v="0"/>
    <n v="0"/>
    <n v="0"/>
    <n v="0"/>
    <n v="0"/>
    <n v="0"/>
    <n v="0"/>
    <n v="0"/>
    <n v="0"/>
    <n v="0"/>
    <n v="0"/>
  </r>
  <r>
    <s v="GIULIA DURANTE"/>
    <s v="giulia.durante.87@gmail.com"/>
    <x v="1"/>
    <x v="1"/>
    <s v="All EUNIS habitat maps from survey,"/>
    <s v="Terms and conditions agreed"/>
    <s v="162.158.88.189"/>
    <s v="162.158.88.189"/>
    <d v="2017-09-19T16:16:01"/>
    <n v="1"/>
    <n v="344"/>
    <n v="1"/>
    <n v="0"/>
    <n v="0"/>
    <n v="0"/>
    <n v="0"/>
    <n v="0"/>
    <n v="0"/>
    <n v="0"/>
    <n v="0"/>
    <n v="0"/>
    <n v="0"/>
    <n v="0"/>
    <n v="0"/>
    <n v="0"/>
    <n v="0"/>
    <n v="0"/>
  </r>
  <r>
    <s v="Vincent Passaro"/>
    <s v="passarov@leidos.com"/>
    <x v="108"/>
    <x v="2"/>
    <s v="Broad-scale habitat map (EUSeaMap) including classified habitat descriptors and confidence (updated 15th June 2017),"/>
    <s v="Terms and conditions agreed"/>
    <s v="162.158.69.34"/>
    <s v="162.158.69.34"/>
    <d v="2017-09-19T19:14:08"/>
    <n v="0"/>
    <n v="0"/>
    <n v="0"/>
    <n v="0"/>
    <n v="0"/>
    <n v="0"/>
    <n v="0"/>
    <n v="0"/>
    <n v="0"/>
    <n v="0"/>
    <n v="0"/>
    <n v="0"/>
    <n v="0"/>
    <n v="0"/>
    <n v="0"/>
    <n v="0"/>
    <n v="1"/>
    <n v="0"/>
  </r>
  <r>
    <s v="Maurizio"/>
    <s v="maurizio.gibin@ec.europa.eu"/>
    <x v="72"/>
    <x v="2"/>
    <s v="Broad-scale habitat map (EUSeaMap) including classified habitat descriptors and confidence (updated 15th June 2017),"/>
    <s v="Terms and conditions agreed"/>
    <s v="172.68.198.95"/>
    <s v="172.68.198.95"/>
    <d v="2017-09-20T09:18:59"/>
    <n v="0"/>
    <n v="0"/>
    <n v="0"/>
    <n v="0"/>
    <n v="0"/>
    <n v="0"/>
    <n v="0"/>
    <n v="0"/>
    <n v="0"/>
    <n v="0"/>
    <n v="0"/>
    <n v="0"/>
    <n v="0"/>
    <n v="0"/>
    <n v="0"/>
    <n v="0"/>
    <n v="1"/>
    <n v="0"/>
  </r>
  <r>
    <s v="John Woods"/>
    <s v="john.s.woods@ntnu.no"/>
    <x v="109"/>
    <x v="2"/>
    <s v="Broad-scale habitat map (EUSeaMap) including classified habitat descriptors and confidence (updated 15th June 2017), OSPAR threatened and/or declining habitats 2015 (shapefile version, 30 June 2015), Energy - North Sea and Celtic Sea, Energy/Wave Exposure - Baltic Sea,"/>
    <s v="Terms and conditions agreed"/>
    <s v="162.158.222.95"/>
    <s v="162.158.222.95"/>
    <d v="2017-09-20T10:18:05"/>
    <n v="0"/>
    <n v="0"/>
    <n v="0"/>
    <n v="0"/>
    <n v="0"/>
    <n v="0"/>
    <n v="1"/>
    <n v="1"/>
    <n v="1"/>
    <n v="0"/>
    <n v="0"/>
    <n v="0"/>
    <n v="0"/>
    <n v="0"/>
    <n v="0"/>
    <n v="0"/>
    <n v="1"/>
    <n v="0"/>
  </r>
  <r>
    <s v="Elena Kostopoulou"/>
    <s v="elena_kost@hotmail.com"/>
    <x v="60"/>
    <x v="2"/>
    <s v="BE000142, BE000143, BE000144, BE000145,"/>
    <s v="Terms and conditions agreed"/>
    <s v="172.68.51.233"/>
    <s v="172.68.51.233"/>
    <d v="2017-09-20T13:00:03"/>
    <n v="0"/>
    <n v="4"/>
    <n v="1"/>
    <n v="0"/>
    <n v="0"/>
    <n v="0"/>
    <n v="0"/>
    <n v="0"/>
    <n v="0"/>
    <n v="0"/>
    <n v="0"/>
    <n v="0"/>
    <n v="0"/>
    <n v="0"/>
    <n v="0"/>
    <n v="0"/>
    <n v="0"/>
    <n v="0"/>
  </r>
  <r>
    <s v="Sam Franklin"/>
    <s v="mr.samfranklin@gmail.com"/>
    <x v="1"/>
    <x v="1"/>
    <s v="Broad-scale habitat map (EUSeaMap) including classified habitat descriptors and confidence (updated 15th June 2017), Energy - North Sea and Celtic Sea,"/>
    <s v="Terms and conditions agreed"/>
    <s v="162.158.154.68"/>
    <s v="162.158.154.68"/>
    <d v="2017-09-20T13:11:12"/>
    <n v="0"/>
    <n v="0"/>
    <n v="0"/>
    <n v="0"/>
    <n v="0"/>
    <n v="0"/>
    <n v="0"/>
    <n v="1"/>
    <n v="0"/>
    <n v="0"/>
    <n v="0"/>
    <n v="0"/>
    <n v="0"/>
    <n v="0"/>
    <n v="0"/>
    <n v="0"/>
    <n v="1"/>
    <n v="0"/>
  </r>
  <r>
    <s v="Trine Bekkby"/>
    <s v="trine.bekkby@niva.no"/>
    <x v="110"/>
    <x v="2"/>
    <s v="Broad-scale habitat map (EUSeaMap) including classified habitat descriptors and confidence (updated 15th June 2017), EU Sea Map 2016 - Fraction of light reaching the seabed, EU Sea Map 2016 - Photosynthetically Active Radiation at the seabed, EU Sea Map 2016 - Coefficient of light attenuation in water (KDPAR),"/>
    <s v="Terms and conditions agreed"/>
    <s v="162.158.222.53"/>
    <s v="162.158.222.53"/>
    <d v="2017-09-21T09:20:54"/>
    <n v="0"/>
    <n v="0"/>
    <n v="0"/>
    <n v="0"/>
    <n v="0"/>
    <n v="0"/>
    <n v="0"/>
    <n v="0"/>
    <n v="0"/>
    <n v="0"/>
    <n v="0"/>
    <n v="1"/>
    <n v="1"/>
    <n v="0"/>
    <n v="1"/>
    <n v="0"/>
    <n v="1"/>
    <n v="0"/>
  </r>
  <r>
    <s v="david abecasis"/>
    <s v="davidbecas@gmail.com"/>
    <x v="111"/>
    <x v="2"/>
    <s v="Broad-scale habitat map (EUSeaMap) including classified habitat descriptors and confidence (updated 15th June 2017),"/>
    <s v="Terms and conditions agreed"/>
    <s v="172.68.102.71"/>
    <s v="172.68.102.71"/>
    <d v="2017-09-21T10:37:14"/>
    <n v="0"/>
    <n v="0"/>
    <n v="0"/>
    <n v="0"/>
    <n v="0"/>
    <n v="0"/>
    <n v="0"/>
    <n v="0"/>
    <n v="0"/>
    <n v="0"/>
    <n v="0"/>
    <n v="0"/>
    <n v="0"/>
    <n v="0"/>
    <n v="0"/>
    <n v="0"/>
    <n v="1"/>
    <n v="0"/>
  </r>
  <r>
    <s v="Fabrice Pluquet"/>
    <s v="fabrice.pluquet@acri-he.fr"/>
    <x v="112"/>
    <x v="2"/>
    <s v="Broad-scale habitat map (EUSeaMap) including classified habitat descriptors and confidence (updated 15th June 2017),"/>
    <s v="Terms and conditions agreed"/>
    <s v="141.101.88.221"/>
    <s v="141.101.88.221"/>
    <d v="2017-09-21T10:51:03"/>
    <n v="0"/>
    <n v="0"/>
    <n v="0"/>
    <n v="0"/>
    <n v="0"/>
    <n v="0"/>
    <n v="0"/>
    <n v="0"/>
    <n v="0"/>
    <n v="0"/>
    <n v="0"/>
    <n v="0"/>
    <n v="0"/>
    <n v="0"/>
    <n v="0"/>
    <n v="0"/>
    <n v="1"/>
    <n v="0"/>
  </r>
  <r>
    <s v="Fabrice Pluquet"/>
    <s v="fabrice.pluquet@acri-he.fr"/>
    <x v="112"/>
    <x v="2"/>
    <s v="IE001010, IE001011,"/>
    <s v="Terms and conditions agreed"/>
    <s v="141.101.88.221"/>
    <s v="141.101.88.221"/>
    <d v="2017-09-21T11:28:47"/>
    <n v="0"/>
    <n v="2"/>
    <n v="1"/>
    <n v="0"/>
    <n v="0"/>
    <n v="0"/>
    <n v="0"/>
    <n v="0"/>
    <n v="0"/>
    <n v="0"/>
    <n v="0"/>
    <n v="0"/>
    <n v="0"/>
    <n v="0"/>
    <n v="0"/>
    <n v="0"/>
    <n v="0"/>
    <n v="0"/>
  </r>
  <r>
    <s v="Sofia Henriques"/>
    <s v="snpires@fc.ul.pt"/>
    <x v="113"/>
    <x v="2"/>
    <s v="Broad-scale habitat map (EUSeaMap) including classified habitat descriptors and confidence (updated 15th June 2017), OSPAR threatened and/or declining habitats 2015 (shapefile version, 30 June 2015), BE000142, BE000143, BE000144, BE000145, PT000001, PT000002, PT000003, PT000004, PT000005, PT000009, PT000010, PT000011, PT000012, PT000014, PT001002, PT001007, PT010000, PT010001, PT100000, PT100001, PT100002, PT100003, PT100004, PT100005, PT100006, PT100007, PT100008, PT100009,"/>
    <s v="Terms and conditions agreed"/>
    <s v="172.68.102.89"/>
    <s v="172.68.102.89"/>
    <d v="2017-09-21T13:42:23"/>
    <n v="0"/>
    <n v="28"/>
    <n v="1"/>
    <n v="0"/>
    <n v="0"/>
    <n v="0"/>
    <n v="1"/>
    <n v="0"/>
    <n v="0"/>
    <n v="0"/>
    <n v="0"/>
    <n v="0"/>
    <n v="0"/>
    <n v="0"/>
    <n v="0"/>
    <n v="0"/>
    <n v="1"/>
    <n v="0"/>
  </r>
  <r>
    <s v="Susanna Black"/>
    <s v="susanna@orbisltd.com"/>
    <x v="114"/>
    <x v="20"/>
    <s v="OSPAR threatened and/or declining habitats 2015 (shapefile version, 30 June 2015), GB000230, GB000231, GB000283, GB000337, GB000338, GB000864, GB001072, GB100035, GB100065, GB100210, GB100215, GB200001, GB200013, GB200054, IE001009,"/>
    <s v="Terms and conditions agreed"/>
    <s v="162.158.154.224"/>
    <s v="162.158.154.224"/>
    <d v="2017-09-22T09:37:11"/>
    <n v="0"/>
    <n v="15"/>
    <n v="1"/>
    <n v="0"/>
    <n v="0"/>
    <n v="0"/>
    <n v="1"/>
    <n v="0"/>
    <n v="0"/>
    <n v="0"/>
    <n v="0"/>
    <n v="0"/>
    <n v="0"/>
    <n v="0"/>
    <n v="0"/>
    <n v="0"/>
    <n v="0"/>
    <n v="0"/>
  </r>
  <r>
    <s v="Sarah Breimann"/>
    <s v="s.a.breimann@soton.ac.uk"/>
    <x v="115"/>
    <x v="2"/>
    <s v="GB000263, GB001122, GB001128, GB001509,"/>
    <s v="Terms and conditions agreed"/>
    <s v="141.101.98.83"/>
    <s v="141.101.98.83"/>
    <d v="2017-09-22T11:47:49"/>
    <n v="0"/>
    <n v="4"/>
    <n v="1"/>
    <n v="0"/>
    <n v="0"/>
    <n v="0"/>
    <n v="0"/>
    <n v="0"/>
    <n v="0"/>
    <n v="0"/>
    <n v="0"/>
    <n v="0"/>
    <n v="0"/>
    <n v="0"/>
    <n v="0"/>
    <n v="0"/>
    <n v="0"/>
    <n v="0"/>
  </r>
  <r>
    <s v="Daniel Williamson"/>
    <s v="dwilliamson@abpmer.co.uk"/>
    <x v="116"/>
    <x v="4"/>
    <s v="Broad-scale habitat map (EUSeaMap) including classified habitat descriptors and confidence (updated 15th June 2017),"/>
    <s v="Terms and conditions agreed"/>
    <s v="162.158.154.200"/>
    <s v="162.158.154.200"/>
    <d v="2017-09-22T13:37:23"/>
    <n v="0"/>
    <n v="0"/>
    <n v="0"/>
    <n v="0"/>
    <n v="0"/>
    <n v="0"/>
    <n v="0"/>
    <n v="0"/>
    <n v="0"/>
    <n v="0"/>
    <n v="0"/>
    <n v="0"/>
    <n v="0"/>
    <n v="0"/>
    <n v="0"/>
    <n v="0"/>
    <n v="1"/>
    <n v="0"/>
  </r>
  <r>
    <s v="Sarah Breimann"/>
    <s v="s.a.breimann@soton.ac.uk"/>
    <x v="115"/>
    <x v="2"/>
    <s v="Broad-scale habitat map (EUSeaMap) including classified habitat descriptors and confidence (updated 15th June 2017), EU Sea Map 2016 - Number of satellite images for each pixel of KDPAR, GB001122, GB001128, GB001509, GB100005, GB100078,"/>
    <s v="Terms and conditions agreed"/>
    <s v="141.101.98.83"/>
    <s v="141.101.98.83"/>
    <d v="2017-09-22T14:59:18"/>
    <n v="0"/>
    <n v="5"/>
    <n v="1"/>
    <n v="0"/>
    <n v="0"/>
    <n v="0"/>
    <n v="0"/>
    <n v="0"/>
    <n v="0"/>
    <n v="0"/>
    <n v="0"/>
    <n v="0"/>
    <n v="0"/>
    <n v="0"/>
    <n v="0"/>
    <n v="1"/>
    <n v="1"/>
    <n v="0"/>
  </r>
  <r>
    <s v="Christopher Page"/>
    <s v="krispiepage@gmail.com"/>
    <x v="1"/>
    <x v="2"/>
    <s v="Broad-scale habitat map (EUSeaMap) including classified habitat descriptors and confidence (updated 15th June 2017),"/>
    <s v="Terms and conditions agreed"/>
    <s v="141.101.99.60"/>
    <s v="141.101.99.60"/>
    <d v="2017-09-22T21:31:27"/>
    <n v="0"/>
    <n v="0"/>
    <n v="0"/>
    <n v="0"/>
    <n v="0"/>
    <n v="0"/>
    <n v="0"/>
    <n v="0"/>
    <n v="0"/>
    <n v="0"/>
    <n v="0"/>
    <n v="0"/>
    <n v="0"/>
    <n v="0"/>
    <n v="0"/>
    <n v="0"/>
    <n v="1"/>
    <n v="0"/>
  </r>
  <r>
    <s v="Jolien Goossens"/>
    <s v="jolien.goossens@vliz.be"/>
    <x v="117"/>
    <x v="2"/>
    <s v="Broad-scale habitat map (EUSeaMap) including classified habitat descriptors and confidence (updated 15th June 2017), BE000007, BE000017, BE000031, BE000048, BE000051, BE000054, BE000057, BE000060, BE000222, BE000223, BE000224,"/>
    <s v="Terms and conditions agreed"/>
    <s v="162.158.234.101"/>
    <s v="162.158.234.101"/>
    <d v="2017-09-25T10:08:07"/>
    <n v="0"/>
    <n v="0"/>
    <n v="0"/>
    <n v="0"/>
    <n v="11"/>
    <n v="1"/>
    <n v="0"/>
    <n v="0"/>
    <n v="0"/>
    <n v="0"/>
    <n v="0"/>
    <n v="0"/>
    <n v="0"/>
    <n v="0"/>
    <n v="0"/>
    <n v="0"/>
    <n v="1"/>
    <n v="0"/>
  </r>
  <r>
    <s v="ben bryant"/>
    <s v="ben_bryant@live.co.uk"/>
    <x v="1"/>
    <x v="1"/>
    <s v="Broad-scale habitat map (EUSeaMap) including classified habitat descriptors and confidence (updated 15th June 2017),"/>
    <s v="Terms and conditions agreed"/>
    <s v="141.101.107.157"/>
    <s v="141.101.107.157"/>
    <d v="2017-09-25T14:12:04"/>
    <n v="0"/>
    <n v="0"/>
    <n v="0"/>
    <n v="0"/>
    <n v="0"/>
    <n v="0"/>
    <n v="0"/>
    <n v="0"/>
    <n v="0"/>
    <n v="0"/>
    <n v="0"/>
    <n v="0"/>
    <n v="0"/>
    <n v="0"/>
    <n v="0"/>
    <n v="0"/>
    <n v="1"/>
    <n v="0"/>
  </r>
  <r>
    <s v="Alexia Chapman"/>
    <s v="alexia.chapman@yahoo.co.uk"/>
    <x v="118"/>
    <x v="21"/>
    <s v="Broad-scale habitat map (EUSeaMap) including classified habitat descriptors and confidence (updated 15th June 2017), OSPAR threatened and/or declining habitats 2015 (shapefile version, 30 June 2015), Energy - North Sea and Celtic Sea, All EUNIS habitat maps from survey,"/>
    <s v="Terms and conditions agreed"/>
    <s v="141.101.98.101"/>
    <s v="141.101.98.101"/>
    <d v="2017-09-25T16:23:08"/>
    <n v="1"/>
    <n v="344"/>
    <n v="1"/>
    <n v="0"/>
    <n v="0"/>
    <n v="0"/>
    <n v="1"/>
    <n v="1"/>
    <n v="0"/>
    <n v="0"/>
    <n v="0"/>
    <n v="0"/>
    <n v="0"/>
    <n v="0"/>
    <n v="0"/>
    <n v="0"/>
    <n v="1"/>
    <n v="0"/>
  </r>
  <r>
    <s v="Graham Epstein"/>
    <s v="graham.epstein@gmail.com"/>
    <x v="1"/>
    <x v="1"/>
    <s v="Broad-scale habitat map (EUSeaMap) including classified habitat descriptors and confidence (updated 15th June 2017),"/>
    <s v="Terms and conditions agreed"/>
    <s v="162.158.155.69"/>
    <s v="162.158.155.69"/>
    <d v="2017-09-25T17:43:01"/>
    <n v="0"/>
    <n v="0"/>
    <n v="0"/>
    <n v="0"/>
    <n v="0"/>
    <n v="0"/>
    <n v="0"/>
    <n v="0"/>
    <n v="0"/>
    <n v="0"/>
    <n v="0"/>
    <n v="0"/>
    <n v="0"/>
    <n v="0"/>
    <n v="0"/>
    <n v="0"/>
    <n v="1"/>
    <n v="0"/>
  </r>
  <r>
    <s v="Jolien Goossens"/>
    <s v="jolien.goossens@vliz.be"/>
    <x v="117"/>
    <x v="2"/>
    <s v="Broad-scale habitat map (EUSeaMap) including classified habitat descriptors and confidence (updated 15th June 2017),"/>
    <s v="Terms and conditions agreed"/>
    <s v="162.158.234.101"/>
    <s v="162.158.234.101"/>
    <d v="2017-09-26T10:23:44"/>
    <n v="0"/>
    <n v="0"/>
    <n v="0"/>
    <n v="0"/>
    <n v="0"/>
    <n v="0"/>
    <n v="0"/>
    <n v="0"/>
    <n v="0"/>
    <n v="0"/>
    <n v="0"/>
    <n v="0"/>
    <n v="0"/>
    <n v="0"/>
    <n v="0"/>
    <n v="0"/>
    <n v="1"/>
    <n v="0"/>
  </r>
  <r>
    <s v="Alexandra Farmazon"/>
    <s v="alexandra.farmazon@gmail.com"/>
    <x v="119"/>
    <x v="3"/>
    <s v="Energy - North Sea and Celtic Sea, Energy/Wave Exposure - Baltic Sea, Halocline - Baltic Sea, Salinity - Baltic Sea, EU Sea Map 2016 - Fraction of light reaching the seabed, EU Sea Map 2016 - Photosynthetically Active Radiation at the seabed, EU Sea Map 2016 - Photosynthetically Active Radiation at the surface, EU Sea Map 2016 - Coefficient of light attenuation in water (KDPAR),"/>
    <s v="Terms and conditions agreed"/>
    <s v="141.101.76.203"/>
    <s v="141.101.76.203"/>
    <d v="2017-09-26T17:24:15"/>
    <n v="0"/>
    <n v="0"/>
    <n v="0"/>
    <n v="0"/>
    <n v="0"/>
    <n v="0"/>
    <n v="0"/>
    <n v="1"/>
    <n v="1"/>
    <n v="1"/>
    <n v="1"/>
    <n v="1"/>
    <n v="1"/>
    <n v="1"/>
    <n v="1"/>
    <n v="0"/>
    <n v="0"/>
    <n v="0"/>
  </r>
  <r>
    <s v="Jolien Goossens"/>
    <s v="jolien.goossens@vliz.be"/>
    <x v="117"/>
    <x v="2"/>
    <s v="Broad-scale habitat map (EUSeaMap) including classified habitat descriptors and confidence (updated 15th June 2017),"/>
    <s v="Terms and conditions agreed"/>
    <s v="141.101.88.179"/>
    <s v="141.101.88.179"/>
    <d v="2017-09-27T08:54:12"/>
    <n v="0"/>
    <n v="0"/>
    <n v="0"/>
    <n v="0"/>
    <n v="0"/>
    <n v="0"/>
    <n v="0"/>
    <n v="0"/>
    <n v="0"/>
    <n v="0"/>
    <n v="0"/>
    <n v="0"/>
    <n v="0"/>
    <n v="0"/>
    <n v="0"/>
    <n v="0"/>
    <n v="1"/>
    <n v="0"/>
  </r>
  <r>
    <s v="Jo Clarke"/>
    <s v="J.clarke1@leeds.ac.uk"/>
    <x v="120"/>
    <x v="2"/>
    <s v="Broad-scale habitat map (EUSeaMap) including classified habitat descriptors and confidence (updated 15th June 2017),"/>
    <s v="Terms and conditions agreed"/>
    <s v="162.158.34.95"/>
    <s v="162.158.34.95"/>
    <d v="2017-09-27T14:22:44"/>
    <n v="0"/>
    <n v="0"/>
    <n v="0"/>
    <n v="0"/>
    <n v="0"/>
    <n v="0"/>
    <n v="0"/>
    <n v="0"/>
    <n v="0"/>
    <n v="0"/>
    <n v="0"/>
    <n v="0"/>
    <n v="0"/>
    <n v="0"/>
    <n v="0"/>
    <n v="0"/>
    <n v="1"/>
    <n v="0"/>
  </r>
  <r>
    <s v="Camille Kerleguer"/>
    <s v="ckerlegu@engees.eu"/>
    <x v="121"/>
    <x v="2"/>
    <s v="Broad-scale habitat map (EUSeaMap) including classified habitat descriptors and confidence (updated 15th June 2017),"/>
    <s v="Terms and conditions agreed"/>
    <s v="172.68.94.41"/>
    <s v="172.68.94.41"/>
    <d v="2017-09-29T09:01:47"/>
    <n v="0"/>
    <n v="0"/>
    <n v="0"/>
    <n v="0"/>
    <n v="0"/>
    <n v="0"/>
    <n v="0"/>
    <n v="0"/>
    <n v="0"/>
    <n v="0"/>
    <n v="0"/>
    <n v="0"/>
    <n v="0"/>
    <n v="0"/>
    <n v="0"/>
    <n v="0"/>
    <n v="1"/>
    <n v="0"/>
  </r>
  <r>
    <s v="Evelina Capasso"/>
    <s v="e.capasso@fugro.com"/>
    <x v="54"/>
    <x v="4"/>
    <s v="Broad-scale habitat map (EUSeaMap) including classified habitat descriptors and confidence (updated 15th June 2017),"/>
    <s v="Terms and conditions agreed"/>
    <s v="162.158.154.182"/>
    <s v="162.158.154.182"/>
    <d v="2017-09-29T09:25:39"/>
    <n v="0"/>
    <n v="0"/>
    <n v="0"/>
    <n v="0"/>
    <n v="0"/>
    <n v="0"/>
    <n v="0"/>
    <n v="0"/>
    <n v="0"/>
    <n v="0"/>
    <n v="0"/>
    <n v="0"/>
    <n v="0"/>
    <n v="0"/>
    <n v="0"/>
    <n v="0"/>
    <n v="1"/>
    <n v="0"/>
  </r>
  <r>
    <s v="DRIRA"/>
    <s v="achraf.drira@sinay.fr"/>
    <x v="37"/>
    <x v="2"/>
    <s v="Broad-scale habitat map (EUSeaMap) including classified habitat descriptors and confidence (updated 15th June 2017),"/>
    <s v="Terms and conditions agreed"/>
    <s v="108.162.229.41"/>
    <s v="108.162.229.41"/>
    <d v="2017-09-29T13:46:01"/>
    <n v="0"/>
    <n v="0"/>
    <n v="0"/>
    <n v="0"/>
    <n v="0"/>
    <n v="0"/>
    <n v="0"/>
    <n v="0"/>
    <n v="0"/>
    <n v="0"/>
    <n v="0"/>
    <n v="0"/>
    <n v="0"/>
    <n v="0"/>
    <n v="0"/>
    <n v="0"/>
    <n v="1"/>
    <n v="0"/>
  </r>
  <r>
    <s v="Xue Yu"/>
    <s v="sysuyuxue@gmail.com"/>
    <x v="122"/>
    <x v="2"/>
    <s v="EUSeaMap 2016 higher resolution case study for east of Angus and Aberdeenshire, UK,"/>
    <s v="Terms and conditions agreed"/>
    <s v="108.162.215.53"/>
    <s v="108.162.215.53"/>
    <d v="2017-10-02T04:20:55"/>
    <n v="0"/>
    <n v="0"/>
    <n v="0"/>
    <n v="0"/>
    <n v="0"/>
    <n v="0"/>
    <n v="0"/>
    <n v="0"/>
    <n v="0"/>
    <n v="0"/>
    <n v="0"/>
    <n v="0"/>
    <n v="0"/>
    <n v="0"/>
    <n v="0"/>
    <n v="0"/>
    <n v="0"/>
    <n v="1"/>
  </r>
  <r>
    <s v="Molly Tucker"/>
    <s v="environment@pla.co.uk"/>
    <x v="123"/>
    <x v="2"/>
    <s v="Broad-scale habitat map (EUSeaMap) including classified habitat descriptors and confidence (updated 15th June 2017), GB000225, GB000226, GB000329, GB000331, BE000007,"/>
    <s v="Terms and conditions agreed"/>
    <s v="162.158.155.105"/>
    <s v="162.158.155.105"/>
    <d v="2017-10-02T08:52:30"/>
    <n v="0"/>
    <n v="4"/>
    <n v="1"/>
    <n v="0"/>
    <n v="1"/>
    <n v="1"/>
    <n v="0"/>
    <n v="0"/>
    <n v="0"/>
    <n v="0"/>
    <n v="0"/>
    <n v="0"/>
    <n v="0"/>
    <n v="0"/>
    <n v="0"/>
    <n v="0"/>
    <n v="1"/>
    <n v="0"/>
  </r>
  <r>
    <s v="Alexander Lee-Emery"/>
    <s v="alex@lee-emery.com"/>
    <x v="1"/>
    <x v="3"/>
    <s v="Broad-scale habitat map (EUSeaMap) including classified habitat descriptors and confidence (updated 15th June 2017), All EUNIS habitat maps from survey,"/>
    <s v="Terms and conditions agreed"/>
    <s v="162.158.154.74"/>
    <s v="162.158.154.74"/>
    <d v="2017-10-02T12:00:33"/>
    <n v="1"/>
    <n v="344"/>
    <n v="1"/>
    <n v="0"/>
    <n v="0"/>
    <n v="0"/>
    <n v="0"/>
    <n v="0"/>
    <n v="0"/>
    <n v="0"/>
    <n v="0"/>
    <n v="0"/>
    <n v="0"/>
    <n v="0"/>
    <n v="0"/>
    <n v="0"/>
    <n v="1"/>
    <n v="0"/>
  </r>
  <r>
    <s v="Victor Henriques"/>
    <s v="victorh@ipma.pt"/>
    <x v="124"/>
    <x v="2"/>
    <s v="Broad-scale habitat map (EUSeaMap) including classified habitat descriptors and confidence (updated 15th June 2017), OSPAR threatened and/or declining habitats 2015 (shapefile version, 30 June 2015),"/>
    <s v="Terms and conditions agreed"/>
    <s v="172.68.102.71"/>
    <s v="172.68.102.71"/>
    <d v="2017-10-02T14:28:26"/>
    <n v="0"/>
    <n v="0"/>
    <n v="0"/>
    <n v="0"/>
    <n v="0"/>
    <n v="0"/>
    <n v="1"/>
    <n v="0"/>
    <n v="0"/>
    <n v="0"/>
    <n v="0"/>
    <n v="0"/>
    <n v="0"/>
    <n v="0"/>
    <n v="0"/>
    <n v="0"/>
    <n v="1"/>
    <n v="0"/>
  </r>
  <r>
    <s v="Ari Jolma"/>
    <s v="ari.jolma@ymparisto.fi"/>
    <x v="58"/>
    <x v="2"/>
    <s v="Broad-scale habitat map (EUSeaMap) including classified habitat descriptors and confidence (updated 15th June 2017),"/>
    <s v="Terms and conditions agreed"/>
    <s v="162.158.238.24"/>
    <s v="162.158.238.24"/>
    <d v="2017-10-04T09:17:48"/>
    <n v="0"/>
    <n v="0"/>
    <n v="0"/>
    <n v="0"/>
    <n v="0"/>
    <n v="0"/>
    <n v="0"/>
    <n v="0"/>
    <n v="0"/>
    <n v="0"/>
    <n v="0"/>
    <n v="0"/>
    <n v="0"/>
    <n v="0"/>
    <n v="0"/>
    <n v="0"/>
    <n v="1"/>
    <n v="0"/>
  </r>
  <r>
    <s v="Malin W NygÃ¥rds"/>
    <s v="malin.wallin.nygards@slu.se"/>
    <x v="125"/>
    <x v="2"/>
    <s v="Broad-scale habitat map (EUSeaMap) including classified habitat descriptors and confidence (updated 15th June 2017),"/>
    <s v="Terms and conditions agreed"/>
    <s v="162.158.182.107"/>
    <s v="162.158.182.107"/>
    <d v="2017-10-04T10:21:06"/>
    <n v="0"/>
    <n v="0"/>
    <n v="0"/>
    <n v="0"/>
    <n v="0"/>
    <n v="0"/>
    <n v="0"/>
    <n v="0"/>
    <n v="0"/>
    <n v="0"/>
    <n v="0"/>
    <n v="0"/>
    <n v="0"/>
    <n v="0"/>
    <n v="0"/>
    <n v="0"/>
    <n v="1"/>
    <n v="0"/>
  </r>
  <r>
    <s v="Malin W NygÃ¥rds"/>
    <s v="malin.wallin.nygards@slu.se"/>
    <x v="125"/>
    <x v="2"/>
    <s v="Broad-scale habitat map (EUSeaMap) including classified habitat descriptors and confidence (updated 15th June 2017),"/>
    <s v="Terms and conditions agreed"/>
    <s v="162.158.182.107"/>
    <s v="162.158.182.107"/>
    <d v="2017-10-04T10:31:39"/>
    <n v="0"/>
    <n v="0"/>
    <n v="0"/>
    <n v="0"/>
    <n v="0"/>
    <n v="0"/>
    <n v="0"/>
    <n v="0"/>
    <n v="0"/>
    <n v="0"/>
    <n v="0"/>
    <n v="0"/>
    <n v="0"/>
    <n v="0"/>
    <n v="0"/>
    <n v="0"/>
    <n v="1"/>
    <n v="0"/>
  </r>
  <r>
    <s v="Eimear O'Keeffe"/>
    <s v="eimear.okeeffe@marine.ie"/>
    <x v="126"/>
    <x v="0"/>
    <s v="Broad-scale habitat map (EUSeaMap) including classified habitat descriptors and confidence (updated 15th June 2017),"/>
    <s v="Terms and conditions agreed"/>
    <s v="188.114.103.54"/>
    <s v="188.114.103.54"/>
    <d v="2017-10-05T08:26:22"/>
    <n v="0"/>
    <n v="0"/>
    <n v="0"/>
    <n v="0"/>
    <n v="0"/>
    <n v="0"/>
    <n v="0"/>
    <n v="0"/>
    <n v="0"/>
    <n v="0"/>
    <n v="0"/>
    <n v="0"/>
    <n v="0"/>
    <n v="0"/>
    <n v="0"/>
    <n v="0"/>
    <n v="1"/>
    <n v="0"/>
  </r>
  <r>
    <s v="Marie-Christine Rufener"/>
    <s v="machris55@hotmail.com"/>
    <x v="1"/>
    <x v="2"/>
    <s v="Broad-scale habitat map (EUSeaMap) including classified habitat descriptors and confidence (updated 15th June 2017),"/>
    <s v="Terms and conditions agreed"/>
    <s v="162.158.134.5"/>
    <s v="162.158.134.5"/>
    <d v="2017-10-05T09:05:54"/>
    <n v="0"/>
    <n v="0"/>
    <n v="0"/>
    <n v="0"/>
    <n v="0"/>
    <n v="0"/>
    <n v="0"/>
    <n v="0"/>
    <n v="0"/>
    <n v="0"/>
    <n v="0"/>
    <n v="0"/>
    <n v="0"/>
    <n v="0"/>
    <n v="0"/>
    <n v="0"/>
    <n v="1"/>
    <n v="0"/>
  </r>
  <r>
    <s v="Angiolina Albertini"/>
    <s v="angiolina.albertini@hants.gov.uk"/>
    <x v="127"/>
    <x v="22"/>
    <s v="All EUNIS habitat maps from survey,"/>
    <s v="Terms and conditions agreed"/>
    <s v="162.158.154.182"/>
    <s v="162.158.154.182"/>
    <d v="2017-10-05T10:41:31"/>
    <n v="1"/>
    <n v="344"/>
    <n v="1"/>
    <n v="0"/>
    <n v="0"/>
    <n v="0"/>
    <n v="0"/>
    <n v="0"/>
    <n v="0"/>
    <n v="0"/>
    <n v="0"/>
    <n v="0"/>
    <n v="0"/>
    <n v="0"/>
    <n v="0"/>
    <n v="0"/>
    <n v="0"/>
    <n v="0"/>
  </r>
  <r>
    <s v="Tanja Kuhlmann"/>
    <s v="kuhlmann@marilim.de"/>
    <x v="128"/>
    <x v="2"/>
    <s v="Salinity - Baltic Sea,"/>
    <s v="Terms and conditions agreed"/>
    <s v="162.158.202.89"/>
    <s v="162.158.202.89"/>
    <d v="2017-10-05T13:58:55"/>
    <n v="0"/>
    <n v="0"/>
    <n v="0"/>
    <n v="0"/>
    <n v="0"/>
    <n v="0"/>
    <n v="0"/>
    <n v="0"/>
    <n v="0"/>
    <n v="0"/>
    <n v="1"/>
    <n v="0"/>
    <n v="0"/>
    <n v="0"/>
    <n v="0"/>
    <n v="0"/>
    <n v="0"/>
    <n v="0"/>
  </r>
  <r>
    <s v="Richard Shelmerdine"/>
    <s v="richard.shelmerdine@uhi.ac.uk"/>
    <x v="129"/>
    <x v="2"/>
    <s v="Broad-scale habitat map (EUSeaMap) including classified habitat descriptors and confidence (updated 15th June 2017), OSPAR threatened and/or declining habitats 2015 (shapefile version, 30 June 2015), Energy - North Sea and Celtic Sea, EUSeaMap 2016 higher resolution case study for east of Angus and Aberdeenshire, UK,"/>
    <s v="Terms and conditions agreed"/>
    <s v="162.158.34.89"/>
    <s v="162.158.34.89"/>
    <d v="2017-10-05T14:13:41"/>
    <n v="0"/>
    <n v="0"/>
    <n v="0"/>
    <n v="0"/>
    <n v="0"/>
    <n v="0"/>
    <n v="1"/>
    <n v="1"/>
    <n v="0"/>
    <n v="0"/>
    <n v="0"/>
    <n v="0"/>
    <n v="0"/>
    <n v="0"/>
    <n v="0"/>
    <n v="0"/>
    <n v="1"/>
    <n v="1"/>
  </r>
  <r>
    <s v="Joan"/>
    <s v="gimenez.verdugo@gmail.com"/>
    <x v="130"/>
    <x v="2"/>
    <s v="Broad-scale habitat map (EUSeaMap) including classified habitat descriptors and confidence (updated 15th June 2017), ES001022, ES001023,"/>
    <s v="Terms and conditions agreed"/>
    <s v="172.68.86.83"/>
    <s v="172.68.86.83"/>
    <d v="2017-10-06T07:21:25"/>
    <n v="0"/>
    <n v="2"/>
    <n v="1"/>
    <n v="0"/>
    <n v="0"/>
    <n v="0"/>
    <n v="0"/>
    <n v="0"/>
    <n v="0"/>
    <n v="0"/>
    <n v="0"/>
    <n v="0"/>
    <n v="0"/>
    <n v="0"/>
    <n v="0"/>
    <n v="0"/>
    <n v="1"/>
    <n v="0"/>
  </r>
  <r>
    <s v="Martin Rask"/>
    <s v="martin.rask@wsp.com"/>
    <x v="131"/>
    <x v="0"/>
    <s v="Energy/Wave Exposure - Baltic Sea, Halocline - Baltic Sea, Salinity - Baltic Sea,"/>
    <s v="Terms and conditions agreed"/>
    <s v="162.158.182.143"/>
    <s v="162.158.182.143"/>
    <d v="2017-10-06T11:01:26"/>
    <n v="0"/>
    <n v="0"/>
    <n v="0"/>
    <n v="0"/>
    <n v="0"/>
    <n v="0"/>
    <n v="0"/>
    <n v="0"/>
    <n v="1"/>
    <n v="1"/>
    <n v="1"/>
    <n v="0"/>
    <n v="0"/>
    <n v="0"/>
    <n v="0"/>
    <n v="0"/>
    <n v="0"/>
    <n v="0"/>
  </r>
  <r>
    <s v="Zoi Pataki"/>
    <s v="z.pataki@marine.aegean.gr"/>
    <x v="1"/>
    <x v="3"/>
    <s v="Broad-scale habitat map (EUSeaMap) including classified habitat descriptors and confidence (updated 15th June 2017),"/>
    <s v="Terms and conditions agreed"/>
    <s v="188.114.102.173"/>
    <s v="188.114.102.173"/>
    <d v="2017-10-06T12:34:15"/>
    <n v="0"/>
    <n v="0"/>
    <n v="0"/>
    <n v="0"/>
    <n v="0"/>
    <n v="0"/>
    <n v="0"/>
    <n v="0"/>
    <n v="0"/>
    <n v="0"/>
    <n v="0"/>
    <n v="0"/>
    <n v="0"/>
    <n v="0"/>
    <n v="0"/>
    <n v="0"/>
    <n v="1"/>
    <n v="0"/>
  </r>
  <r>
    <s v="Sarah Cheney"/>
    <s v="s.cheney@fugro.com"/>
    <x v="54"/>
    <x v="23"/>
    <s v="Broad-scale habitat map (EUSeaMap) including classified habitat descriptors and confidence (updated 15th June 2017),"/>
    <s v="Terms and conditions agreed"/>
    <s v="141.101.98.23"/>
    <s v="141.101.98.23"/>
    <d v="2017-10-08T11:51:31"/>
    <n v="0"/>
    <n v="0"/>
    <n v="0"/>
    <n v="0"/>
    <n v="0"/>
    <n v="0"/>
    <n v="0"/>
    <n v="0"/>
    <n v="0"/>
    <n v="0"/>
    <n v="0"/>
    <n v="0"/>
    <n v="0"/>
    <n v="0"/>
    <n v="0"/>
    <n v="0"/>
    <n v="1"/>
    <n v="0"/>
  </r>
  <r>
    <s v="camilla Moore"/>
    <s v="c.i.c.moore@soton.ac.uk"/>
    <x v="132"/>
    <x v="2"/>
    <s v="Broad-scale habitat map (EUSeaMap) including classified habitat descriptors and confidence (updated 15th June 2017), OSPAR threatened and/or declining habitats 2015 (shapefile version, 30 June 2015), Energy - North Sea and Celtic Sea, All EUNIS habitat maps from survey, All Other habitat maps from survey,"/>
    <s v="Terms and conditions agreed"/>
    <s v="141.101.99.66"/>
    <s v="141.101.99.66"/>
    <d v="2017-10-09T15:35:10"/>
    <n v="1"/>
    <n v="344"/>
    <n v="1"/>
    <n v="1"/>
    <n v="25"/>
    <n v="1"/>
    <n v="1"/>
    <n v="1"/>
    <n v="0"/>
    <n v="0"/>
    <n v="0"/>
    <n v="0"/>
    <n v="0"/>
    <n v="0"/>
    <n v="0"/>
    <n v="0"/>
    <n v="1"/>
    <n v="0"/>
  </r>
  <r>
    <s v="Ian Harris"/>
    <s v="i.m.harris@bangor.ac.uk"/>
    <x v="55"/>
    <x v="3"/>
    <s v="Broad-scale habitat map (EUSeaMap) including classified habitat descriptors and confidence (updated 15th June 2017),"/>
    <s v="Terms and conditions agreed"/>
    <s v="162.158.34.83"/>
    <s v="162.158.34.83"/>
    <d v="2017-10-09T22:25:44"/>
    <n v="0"/>
    <n v="0"/>
    <n v="0"/>
    <n v="0"/>
    <n v="0"/>
    <n v="0"/>
    <n v="0"/>
    <n v="0"/>
    <n v="0"/>
    <n v="0"/>
    <n v="0"/>
    <n v="0"/>
    <n v="0"/>
    <n v="0"/>
    <n v="0"/>
    <n v="0"/>
    <n v="1"/>
    <n v="0"/>
  </r>
  <r>
    <s v="Miguel Hernandez"/>
    <s v="miguel.hernadnez@ba.ieo.es"/>
    <x v="133"/>
    <x v="2"/>
    <s v="Broad-scale habitat map (EUSeaMap) including classified habitat descriptors and confidence (updated 15th June 2017), OSPAR threatened and/or declining habitats 2015 (shapefile version, 30 June 2015),"/>
    <s v="Terms and conditions agreed"/>
    <s v="172.68.102.35"/>
    <s v="172.68.102.35"/>
    <d v="2017-10-10T09:42:37"/>
    <n v="0"/>
    <n v="0"/>
    <n v="0"/>
    <n v="0"/>
    <n v="0"/>
    <n v="0"/>
    <n v="1"/>
    <n v="0"/>
    <n v="0"/>
    <n v="0"/>
    <n v="0"/>
    <n v="0"/>
    <n v="0"/>
    <n v="0"/>
    <n v="0"/>
    <n v="0"/>
    <n v="1"/>
    <n v="0"/>
  </r>
  <r>
    <s v="Matthew Carter"/>
    <s v="matthew.carter@plymouth.ac.uk"/>
    <x v="42"/>
    <x v="2"/>
    <s v="Energy - North Sea and Celtic Sea,"/>
    <s v="Terms and conditions agreed"/>
    <s v="141.101.99.12"/>
    <s v="141.101.99.12"/>
    <d v="2017-10-10T11:39:41"/>
    <n v="0"/>
    <n v="0"/>
    <n v="0"/>
    <n v="0"/>
    <n v="0"/>
    <n v="0"/>
    <n v="0"/>
    <n v="1"/>
    <n v="0"/>
    <n v="0"/>
    <n v="0"/>
    <n v="0"/>
    <n v="0"/>
    <n v="0"/>
    <n v="0"/>
    <n v="0"/>
    <n v="0"/>
    <n v="0"/>
  </r>
  <r>
    <s v="Matthew Carter"/>
    <s v="matthew.carter@plymouth.ac.uk"/>
    <x v="42"/>
    <x v="3"/>
    <s v="Energy - North Sea and Celtic Sea,"/>
    <s v="Terms and conditions agreed"/>
    <s v="141.101.107.79"/>
    <s v="141.101.107.79"/>
    <d v="2017-10-11T14:41:06"/>
    <n v="0"/>
    <n v="0"/>
    <n v="0"/>
    <n v="0"/>
    <n v="0"/>
    <n v="0"/>
    <n v="0"/>
    <n v="1"/>
    <n v="0"/>
    <n v="0"/>
    <n v="0"/>
    <n v="0"/>
    <n v="0"/>
    <n v="0"/>
    <n v="0"/>
    <n v="0"/>
    <n v="0"/>
    <n v="0"/>
  </r>
  <r>
    <s v="Richard Stocks"/>
    <s v="richard.stocks@genesisoilandgas.com"/>
    <x v="134"/>
    <x v="4"/>
    <s v="Energy - North Sea and Celtic Sea,"/>
    <s v="Terms and conditions agreed"/>
    <s v="141.101.98.5"/>
    <s v="141.101.98.5"/>
    <d v="2017-10-11T15:55:40"/>
    <n v="0"/>
    <n v="0"/>
    <n v="0"/>
    <n v="0"/>
    <n v="0"/>
    <n v="0"/>
    <n v="0"/>
    <n v="1"/>
    <n v="0"/>
    <n v="0"/>
    <n v="0"/>
    <n v="0"/>
    <n v="0"/>
    <n v="0"/>
    <n v="0"/>
    <n v="0"/>
    <n v="0"/>
    <n v="0"/>
  </r>
  <r>
    <s v="Lars Kint"/>
    <s v="lkint@naturalsciences.be"/>
    <x v="79"/>
    <x v="2"/>
    <s v="Broad-scale habitat map (EUSeaMap) including classified habitat descriptors and confidence (updated 15th June 2017),"/>
    <s v="Terms and conditions agreed"/>
    <s v="162.158.234.83"/>
    <s v="162.158.234.83"/>
    <d v="2017-10-11T15:58:38"/>
    <n v="0"/>
    <n v="0"/>
    <n v="0"/>
    <n v="0"/>
    <n v="0"/>
    <n v="0"/>
    <n v="0"/>
    <n v="0"/>
    <n v="0"/>
    <n v="0"/>
    <n v="0"/>
    <n v="0"/>
    <n v="0"/>
    <n v="0"/>
    <n v="0"/>
    <n v="0"/>
    <n v="1"/>
    <n v="0"/>
  </r>
  <r>
    <s v="Peter Herman"/>
    <s v="peter.herman@deltares.nl"/>
    <x v="102"/>
    <x v="2"/>
    <s v="Broad-scale habitat map (EUSeaMap) including classified habitat descriptors and confidence (updated 15th June 2017), Energy/Wave Exposure - Baltic Sea, Halocline - Baltic Sea, Salinity - Baltic Sea, EU Sea Map 2016 - Fraction of light reaching the seabed, EU Sea Map 2016 - Photosynthetically Active Radiation at the seabed,"/>
    <s v="Terms and conditions agreed"/>
    <s v="162.158.111.26"/>
    <s v="162.158.111.26"/>
    <d v="2017-10-11T20:40:34"/>
    <n v="0"/>
    <n v="0"/>
    <n v="0"/>
    <n v="0"/>
    <n v="0"/>
    <n v="0"/>
    <n v="0"/>
    <n v="0"/>
    <n v="1"/>
    <n v="1"/>
    <n v="1"/>
    <n v="1"/>
    <n v="1"/>
    <n v="0"/>
    <n v="0"/>
    <n v="0"/>
    <n v="1"/>
    <n v="0"/>
  </r>
  <r>
    <s v="Richard Stocks"/>
    <s v="richard.stocks@genesisoilandgas.com"/>
    <x v="135"/>
    <x v="4"/>
    <s v="Broad-scale habitat map (EUSeaMap) including classified habitat descriptors and confidence (updated 15th June 2017),"/>
    <s v="Terms and conditions agreed"/>
    <s v="141.101.98.5"/>
    <s v="141.101.98.5"/>
    <d v="2017-10-12T09:53:15"/>
    <n v="0"/>
    <n v="0"/>
    <n v="0"/>
    <n v="0"/>
    <n v="0"/>
    <n v="0"/>
    <n v="0"/>
    <n v="0"/>
    <n v="0"/>
    <n v="0"/>
    <n v="0"/>
    <n v="0"/>
    <n v="0"/>
    <n v="0"/>
    <n v="0"/>
    <n v="0"/>
    <n v="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showCalcMbrs="0" useAutoFormatting="1" itemPrintTitles="1" createdVersion="3" indent="0" outline="1" outlineData="1" multipleFieldFilters="0">
  <location ref="A1:B26" firstHeaderRow="1" firstDataRow="1" firstDataCol="1"/>
  <pivotFields count="27">
    <pivotField showAll="0"/>
    <pivotField showAll="0"/>
    <pivotField showAll="0"/>
    <pivotField axis="axisRow" dataField="1" showAll="0" sortType="ascending">
      <items count="25">
        <item x="4"/>
        <item x="21"/>
        <item x="14"/>
        <item x="3"/>
        <item x="10"/>
        <item x="0"/>
        <item x="15"/>
        <item x="22"/>
        <item x="8"/>
        <item x="23"/>
        <item x="5"/>
        <item x="7"/>
        <item x="19"/>
        <item x="16"/>
        <item x="20"/>
        <item x="18"/>
        <item x="13"/>
        <item x="6"/>
        <item x="9"/>
        <item x="1"/>
        <item x="2"/>
        <item x="17"/>
        <item x="12"/>
        <item x="11"/>
        <item t="default"/>
      </items>
    </pivotField>
    <pivotField showAll="0"/>
    <pivotField showAll="0"/>
    <pivotField showAll="0" defaultSubtotal="0"/>
    <pivotField showAll="0" defaultSubtotal="0"/>
    <pivotField numFmtId="22"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s>
  <rowFields count="1">
    <field x="3"/>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reason" fld="3" subtotal="count" baseField="0" baseItem="0"/>
  </dataFields>
  <formats count="17">
    <format dxfId="16">
      <pivotArea dataOnly="0" labelOnly="1" fieldPosition="0">
        <references count="1">
          <reference field="3" count="1">
            <x v="0"/>
          </reference>
        </references>
      </pivotArea>
    </format>
    <format dxfId="15">
      <pivotArea dataOnly="0" labelOnly="1" fieldPosition="0">
        <references count="1">
          <reference field="3" count="1">
            <x v="3"/>
          </reference>
        </references>
      </pivotArea>
    </format>
    <format dxfId="14">
      <pivotArea dataOnly="0" labelOnly="1" fieldPosition="0">
        <references count="1">
          <reference field="3" count="1">
            <x v="4"/>
          </reference>
        </references>
      </pivotArea>
    </format>
    <format dxfId="13">
      <pivotArea dataOnly="0" labelOnly="1" fieldPosition="0">
        <references count="1">
          <reference field="3" count="1">
            <x v="5"/>
          </reference>
        </references>
      </pivotArea>
    </format>
    <format dxfId="12">
      <pivotArea dataOnly="0" labelOnly="1" fieldPosition="0">
        <references count="1">
          <reference field="3" count="1">
            <x v="19"/>
          </reference>
        </references>
      </pivotArea>
    </format>
    <format dxfId="11">
      <pivotArea dataOnly="0" labelOnly="1" fieldPosition="0">
        <references count="1">
          <reference field="3" count="1">
            <x v="20"/>
          </reference>
        </references>
      </pivotArea>
    </format>
    <format dxfId="10">
      <pivotArea dataOnly="0" labelOnly="1" fieldPosition="0">
        <references count="1">
          <reference field="3" count="1">
            <x v="20"/>
          </reference>
        </references>
      </pivotArea>
    </format>
    <format dxfId="9">
      <pivotArea dataOnly="0" labelOnly="1" fieldPosition="0">
        <references count="1">
          <reference field="3" count="1">
            <x v="15"/>
          </reference>
        </references>
      </pivotArea>
    </format>
    <format dxfId="8">
      <pivotArea dataOnly="0" labelOnly="1" fieldPosition="0">
        <references count="1">
          <reference field="3" count="1">
            <x v="0"/>
          </reference>
        </references>
      </pivotArea>
    </format>
    <format dxfId="7">
      <pivotArea dataOnly="0" labelOnly="1" fieldPosition="0">
        <references count="1">
          <reference field="3" count="1">
            <x v="1"/>
          </reference>
        </references>
      </pivotArea>
    </format>
    <format dxfId="6">
      <pivotArea dataOnly="0" labelOnly="1" fieldPosition="0">
        <references count="1">
          <reference field="3" count="1">
            <x v="2"/>
          </reference>
        </references>
      </pivotArea>
    </format>
    <format dxfId="5">
      <pivotArea dataOnly="0" labelOnly="1" fieldPosition="0">
        <references count="1">
          <reference field="3" count="1">
            <x v="6"/>
          </reference>
        </references>
      </pivotArea>
    </format>
    <format dxfId="4">
      <pivotArea dataOnly="0" labelOnly="1" fieldPosition="0">
        <references count="1">
          <reference field="3" count="3">
            <x v="21"/>
            <x v="22"/>
            <x v="23"/>
          </reference>
        </references>
      </pivotArea>
    </format>
    <format dxfId="3">
      <pivotArea dataOnly="0" labelOnly="1" fieldPosition="0">
        <references count="1">
          <reference field="3" count="1">
            <x v="7"/>
          </reference>
        </references>
      </pivotArea>
    </format>
    <format dxfId="2">
      <pivotArea dataOnly="0" labelOnly="1" fieldPosition="0">
        <references count="1">
          <reference field="3" count="7">
            <x v="8"/>
            <x v="9"/>
            <x v="10"/>
            <x v="11"/>
            <x v="12"/>
            <x v="13"/>
            <x v="14"/>
          </reference>
        </references>
      </pivotArea>
    </format>
    <format dxfId="1">
      <pivotArea dataOnly="0" labelOnly="1" fieldPosition="0">
        <references count="1">
          <reference field="3" count="2">
            <x v="17"/>
            <x v="18"/>
          </reference>
        </references>
      </pivotArea>
    </format>
    <format dxfId="0">
      <pivotArea dataOnly="0" labelOnly="1" fieldPosition="0">
        <references count="1">
          <reference field="3" count="1">
            <x v="16"/>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A2" sqref="A2:C15"/>
    </sheetView>
  </sheetViews>
  <sheetFormatPr defaultRowHeight="14.4" x14ac:dyDescent="0.3"/>
  <cols>
    <col min="1" max="1" width="74.88671875" bestFit="1" customWidth="1"/>
    <col min="2" max="2" width="20.6640625" bestFit="1" customWidth="1"/>
    <col min="3" max="3" width="26.88671875" bestFit="1" customWidth="1"/>
  </cols>
  <sheetData>
    <row r="1" spans="1:3" x14ac:dyDescent="0.3">
      <c r="A1" t="s">
        <v>5</v>
      </c>
      <c r="B1" t="s">
        <v>9</v>
      </c>
      <c r="C1" t="s">
        <v>32</v>
      </c>
    </row>
    <row r="2" spans="1:3" x14ac:dyDescent="0.3">
      <c r="A2" s="15" t="s">
        <v>24</v>
      </c>
      <c r="B2">
        <v>5436</v>
      </c>
      <c r="C2">
        <v>53</v>
      </c>
    </row>
    <row r="3" spans="1:3" x14ac:dyDescent="0.3">
      <c r="A3" s="1" t="s">
        <v>25</v>
      </c>
      <c r="B3">
        <v>190</v>
      </c>
      <c r="C3">
        <v>11</v>
      </c>
    </row>
    <row r="4" spans="1:3" x14ac:dyDescent="0.3">
      <c r="A4" s="1" t="s">
        <v>22</v>
      </c>
      <c r="B4">
        <v>46</v>
      </c>
    </row>
    <row r="5" spans="1:3" x14ac:dyDescent="0.3">
      <c r="A5" s="1" t="s">
        <v>26</v>
      </c>
      <c r="B5">
        <v>24</v>
      </c>
    </row>
    <row r="6" spans="1:3" x14ac:dyDescent="0.3">
      <c r="A6" s="1" t="s">
        <v>27</v>
      </c>
      <c r="B6">
        <v>18</v>
      </c>
    </row>
    <row r="7" spans="1:3" x14ac:dyDescent="0.3">
      <c r="A7" s="1" t="s">
        <v>29</v>
      </c>
      <c r="B7">
        <v>8</v>
      </c>
    </row>
    <row r="8" spans="1:3" x14ac:dyDescent="0.3">
      <c r="A8" s="1" t="s">
        <v>30</v>
      </c>
      <c r="B8">
        <v>12</v>
      </c>
    </row>
    <row r="9" spans="1:3" x14ac:dyDescent="0.3">
      <c r="A9" s="1" t="s">
        <v>17</v>
      </c>
      <c r="B9">
        <v>18</v>
      </c>
    </row>
    <row r="10" spans="1:3" x14ac:dyDescent="0.3">
      <c r="A10" s="1" t="s">
        <v>19</v>
      </c>
      <c r="B10">
        <v>20</v>
      </c>
    </row>
    <row r="11" spans="1:3" x14ac:dyDescent="0.3">
      <c r="A11" s="1" t="s">
        <v>18</v>
      </c>
      <c r="B11">
        <v>12</v>
      </c>
    </row>
    <row r="12" spans="1:3" x14ac:dyDescent="0.3">
      <c r="A12" s="1" t="s">
        <v>20</v>
      </c>
      <c r="B12">
        <v>17</v>
      </c>
    </row>
    <row r="13" spans="1:3" x14ac:dyDescent="0.3">
      <c r="A13" s="1" t="s">
        <v>21</v>
      </c>
      <c r="B13">
        <v>9</v>
      </c>
    </row>
    <row r="14" spans="1:3" x14ac:dyDescent="0.3">
      <c r="A14" s="1" t="s">
        <v>31</v>
      </c>
      <c r="B14">
        <v>165</v>
      </c>
    </row>
    <row r="15" spans="1:3" x14ac:dyDescent="0.3">
      <c r="A15" s="1" t="s">
        <v>28</v>
      </c>
      <c r="B15">
        <v>4</v>
      </c>
    </row>
    <row r="16" spans="1:3" x14ac:dyDescent="0.3">
      <c r="A16" s="1"/>
    </row>
    <row r="17" spans="1:1" x14ac:dyDescent="0.3">
      <c r="A17" s="1"/>
    </row>
    <row r="18" spans="1:1" x14ac:dyDescent="0.3">
      <c r="A1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C22" sqref="C22"/>
    </sheetView>
  </sheetViews>
  <sheetFormatPr defaultRowHeight="14.4" x14ac:dyDescent="0.3"/>
  <cols>
    <col min="1" max="1" width="74.88671875" bestFit="1" customWidth="1"/>
    <col min="2" max="2" width="20.6640625" bestFit="1" customWidth="1"/>
    <col min="3" max="3" width="26.88671875" bestFit="1" customWidth="1"/>
    <col min="6" max="6" width="47" customWidth="1"/>
  </cols>
  <sheetData>
    <row r="1" spans="1:7" x14ac:dyDescent="0.3">
      <c r="A1" s="1" t="s">
        <v>5</v>
      </c>
      <c r="B1" s="1" t="s">
        <v>9</v>
      </c>
      <c r="C1" s="1" t="s">
        <v>32</v>
      </c>
      <c r="D1" s="5"/>
    </row>
    <row r="2" spans="1:7" x14ac:dyDescent="0.3">
      <c r="A2" s="15" t="s">
        <v>24</v>
      </c>
      <c r="B2">
        <v>5436</v>
      </c>
      <c r="C2">
        <v>53</v>
      </c>
      <c r="D2" s="5"/>
      <c r="E2" s="1"/>
      <c r="F2" s="3"/>
    </row>
    <row r="3" spans="1:7" x14ac:dyDescent="0.3">
      <c r="A3" s="1" t="s">
        <v>25</v>
      </c>
      <c r="B3">
        <v>190</v>
      </c>
      <c r="C3">
        <v>11</v>
      </c>
      <c r="D3" s="5"/>
      <c r="E3" s="1"/>
      <c r="F3" s="3"/>
      <c r="G3" s="4"/>
    </row>
    <row r="4" spans="1:7" x14ac:dyDescent="0.3">
      <c r="A4" s="1" t="s">
        <v>22</v>
      </c>
      <c r="B4">
        <v>46</v>
      </c>
      <c r="D4" s="5"/>
      <c r="E4" s="1"/>
      <c r="F4" s="3"/>
      <c r="G4" s="4"/>
    </row>
    <row r="5" spans="1:7" x14ac:dyDescent="0.3">
      <c r="A5" s="1" t="s">
        <v>26</v>
      </c>
      <c r="B5">
        <v>24</v>
      </c>
      <c r="D5" s="5"/>
      <c r="E5" s="1"/>
      <c r="F5" s="3"/>
      <c r="G5" s="4"/>
    </row>
    <row r="6" spans="1:7" x14ac:dyDescent="0.3">
      <c r="A6" s="1" t="s">
        <v>27</v>
      </c>
      <c r="B6">
        <v>18</v>
      </c>
      <c r="D6" s="5"/>
      <c r="E6" s="1"/>
      <c r="F6" s="3"/>
      <c r="G6" s="4"/>
    </row>
    <row r="7" spans="1:7" x14ac:dyDescent="0.3">
      <c r="A7" s="1" t="s">
        <v>29</v>
      </c>
      <c r="B7">
        <v>8</v>
      </c>
      <c r="D7" s="5"/>
      <c r="E7" s="1"/>
      <c r="F7" s="3"/>
      <c r="G7" s="4"/>
    </row>
    <row r="8" spans="1:7" x14ac:dyDescent="0.3">
      <c r="A8" s="1" t="s">
        <v>30</v>
      </c>
      <c r="B8">
        <v>12</v>
      </c>
      <c r="D8" s="5"/>
      <c r="E8" s="1"/>
      <c r="F8" s="3"/>
      <c r="G8" s="4"/>
    </row>
    <row r="9" spans="1:7" x14ac:dyDescent="0.3">
      <c r="A9" s="1" t="s">
        <v>17</v>
      </c>
      <c r="B9">
        <v>18</v>
      </c>
      <c r="D9" s="5"/>
      <c r="E9" s="1"/>
      <c r="F9" s="3"/>
      <c r="G9" s="4"/>
    </row>
    <row r="10" spans="1:7" x14ac:dyDescent="0.3">
      <c r="A10" s="1" t="s">
        <v>19</v>
      </c>
      <c r="B10">
        <v>20</v>
      </c>
      <c r="D10" s="5"/>
      <c r="E10" s="1"/>
      <c r="F10" s="3"/>
      <c r="G10" s="4"/>
    </row>
    <row r="11" spans="1:7" x14ac:dyDescent="0.3">
      <c r="A11" s="1" t="s">
        <v>18</v>
      </c>
      <c r="B11">
        <v>12</v>
      </c>
      <c r="D11" s="5"/>
      <c r="E11" s="1"/>
      <c r="F11" s="3"/>
      <c r="G11" s="4"/>
    </row>
    <row r="12" spans="1:7" x14ac:dyDescent="0.3">
      <c r="A12" s="1" t="s">
        <v>20</v>
      </c>
      <c r="B12">
        <v>17</v>
      </c>
      <c r="D12" s="5"/>
      <c r="E12" s="1"/>
      <c r="F12" s="3"/>
      <c r="G12" s="4"/>
    </row>
    <row r="13" spans="1:7" x14ac:dyDescent="0.3">
      <c r="A13" s="1" t="s">
        <v>21</v>
      </c>
      <c r="B13">
        <v>9</v>
      </c>
      <c r="D13" s="5"/>
      <c r="E13" s="1"/>
      <c r="F13" s="3"/>
      <c r="G13" s="4"/>
    </row>
    <row r="14" spans="1:7" x14ac:dyDescent="0.3">
      <c r="A14" s="1" t="s">
        <v>31</v>
      </c>
      <c r="B14">
        <v>165</v>
      </c>
      <c r="D14" s="5"/>
      <c r="E14" s="1"/>
    </row>
    <row r="15" spans="1:7" x14ac:dyDescent="0.3">
      <c r="A15" s="1" t="s">
        <v>28</v>
      </c>
      <c r="B15">
        <v>4</v>
      </c>
      <c r="D15" s="5"/>
      <c r="E15" s="1"/>
      <c r="F15" t="s">
        <v>16</v>
      </c>
    </row>
    <row r="16" spans="1:7" x14ac:dyDescent="0.3">
      <c r="A16" s="1"/>
      <c r="B16" s="18">
        <f>SUM(B2:B15)</f>
        <v>5979</v>
      </c>
      <c r="C16" s="5"/>
      <c r="D16" s="5"/>
      <c r="E16" s="1"/>
    </row>
    <row r="17" spans="1:5" x14ac:dyDescent="0.3">
      <c r="A17" s="1"/>
      <c r="C17" s="5"/>
      <c r="D17" s="5"/>
      <c r="E17" s="1"/>
    </row>
    <row r="18" spans="1:5" x14ac:dyDescent="0.3">
      <c r="A18" s="17" t="s">
        <v>34</v>
      </c>
      <c r="C18" s="4"/>
      <c r="D18" s="5"/>
    </row>
    <row r="19" spans="1:5" x14ac:dyDescent="0.3">
      <c r="A19" s="15" t="s">
        <v>24</v>
      </c>
      <c r="B19">
        <v>25603</v>
      </c>
      <c r="C19">
        <v>103</v>
      </c>
      <c r="D19" s="5"/>
    </row>
    <row r="20" spans="1:5" x14ac:dyDescent="0.3">
      <c r="A20" s="1" t="s">
        <v>25</v>
      </c>
      <c r="B20">
        <v>1025</v>
      </c>
      <c r="C20">
        <v>45</v>
      </c>
      <c r="D20" s="5"/>
    </row>
    <row r="21" spans="1:5" x14ac:dyDescent="0.3">
      <c r="A21" s="1" t="s">
        <v>31</v>
      </c>
      <c r="B21">
        <v>166</v>
      </c>
      <c r="C21" s="4"/>
      <c r="D21" s="5"/>
    </row>
    <row r="22" spans="1:5" x14ac:dyDescent="0.3">
      <c r="A22" s="1" t="s">
        <v>35</v>
      </c>
      <c r="B22" s="5">
        <f>B5+B6+B7+B8+B9+B10+B11+B12+B13</f>
        <v>138</v>
      </c>
    </row>
    <row r="23" spans="1:5" x14ac:dyDescent="0.3">
      <c r="A23" s="1" t="s">
        <v>33</v>
      </c>
      <c r="B23">
        <v>53</v>
      </c>
      <c r="D23" s="5"/>
    </row>
    <row r="24" spans="1:5" x14ac:dyDescent="0.3">
      <c r="A24" s="1" t="s">
        <v>28</v>
      </c>
      <c r="B24">
        <v>6</v>
      </c>
      <c r="C24" s="4"/>
      <c r="D24" s="5"/>
    </row>
    <row r="25" spans="1:5" x14ac:dyDescent="0.3">
      <c r="A25" s="1"/>
      <c r="B25" s="18">
        <f>SUM(B19:B24)</f>
        <v>26991</v>
      </c>
    </row>
    <row r="26" spans="1:5" x14ac:dyDescent="0.3">
      <c r="A26" s="1"/>
      <c r="B26" s="1"/>
    </row>
    <row r="27" spans="1:5" x14ac:dyDescent="0.3">
      <c r="A27" s="1"/>
      <c r="B27" s="1"/>
    </row>
    <row r="28" spans="1:5" x14ac:dyDescent="0.3">
      <c r="A28" s="1"/>
      <c r="B28" s="1"/>
    </row>
    <row r="29" spans="1:5" x14ac:dyDescent="0.3">
      <c r="A29" s="1"/>
      <c r="B29" s="1"/>
    </row>
    <row r="30" spans="1:5" x14ac:dyDescent="0.3">
      <c r="A30" s="1"/>
      <c r="B30" s="1"/>
    </row>
    <row r="31" spans="1:5" x14ac:dyDescent="0.3">
      <c r="A31" s="1"/>
      <c r="B31" s="1"/>
    </row>
    <row r="32" spans="1:5" x14ac:dyDescent="0.3">
      <c r="A32" s="1"/>
      <c r="B32" s="1"/>
    </row>
    <row r="33" spans="1:2" x14ac:dyDescent="0.3">
      <c r="A33" s="1"/>
      <c r="B33" s="1"/>
    </row>
    <row r="34" spans="1:2" x14ac:dyDescent="0.3">
      <c r="A34" s="1"/>
      <c r="B34" s="1"/>
    </row>
  </sheetData>
  <sortState ref="A2:C15">
    <sortCondition descending="1" ref="B2:B15"/>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6"/>
  <sheetViews>
    <sheetView tabSelected="1" zoomScale="70" zoomScaleNormal="70" workbookViewId="0">
      <selection activeCell="B18" sqref="B18"/>
    </sheetView>
  </sheetViews>
  <sheetFormatPr defaultRowHeight="14.4" x14ac:dyDescent="0.3"/>
  <cols>
    <col min="1" max="1" width="133.88671875" bestFit="1" customWidth="1"/>
    <col min="2" max="2" width="20" bestFit="1" customWidth="1"/>
    <col min="5" max="5" width="24.109375" customWidth="1"/>
  </cols>
  <sheetData>
    <row r="1" spans="1:7" x14ac:dyDescent="0.3">
      <c r="A1" s="2" t="s">
        <v>6</v>
      </c>
      <c r="B1" t="s">
        <v>10</v>
      </c>
      <c r="E1" t="s">
        <v>11</v>
      </c>
      <c r="F1" t="s">
        <v>8</v>
      </c>
      <c r="G1" t="s">
        <v>12</v>
      </c>
    </row>
    <row r="2" spans="1:7" x14ac:dyDescent="0.3">
      <c r="A2" s="16" t="s">
        <v>3</v>
      </c>
      <c r="B2" s="4">
        <v>19</v>
      </c>
      <c r="E2" s="16" t="s">
        <v>3</v>
      </c>
      <c r="F2" s="4">
        <f>GETPIVOTDATA("reason",$A$1,"reason","Commercial/industry")+GETPIVOTDATA("reason",$A$1,"reason","Commercial/industryEnvironmental Impact Assessment")+GETPIVOTDATA("reason",$A$1,"reason","Commercial/industryResearch")</f>
        <v>21</v>
      </c>
      <c r="G2" s="6">
        <f t="shared" ref="G2:G10" si="0">F2/SUM($F$2:$F$10)</f>
        <v>9.5890410958904104E-2</v>
      </c>
    </row>
    <row r="3" spans="1:7" x14ac:dyDescent="0.3">
      <c r="A3" s="16" t="s">
        <v>51</v>
      </c>
      <c r="B3" s="4">
        <v>1</v>
      </c>
      <c r="E3" s="7" t="s">
        <v>4</v>
      </c>
      <c r="F3" s="4">
        <f>GETPIVOTDATA("reason",$A$1,"reason","Education")</f>
        <v>30</v>
      </c>
      <c r="G3" s="6">
        <f t="shared" si="0"/>
        <v>0.13698630136986301</v>
      </c>
    </row>
    <row r="4" spans="1:7" x14ac:dyDescent="0.3">
      <c r="A4" s="16" t="s">
        <v>45</v>
      </c>
      <c r="B4" s="4">
        <v>1</v>
      </c>
      <c r="E4" s="8" t="s">
        <v>13</v>
      </c>
      <c r="F4" s="4">
        <f>GETPIVOTDATA("reason",$A$1,"reason","Exploration/Exploitation surveys")</f>
        <v>1</v>
      </c>
      <c r="G4" s="6">
        <f t="shared" si="0"/>
        <v>4.5662100456621002E-3</v>
      </c>
    </row>
    <row r="5" spans="1:7" x14ac:dyDescent="0.3">
      <c r="A5" s="7" t="s">
        <v>4</v>
      </c>
      <c r="B5" s="4">
        <v>30</v>
      </c>
      <c r="E5" s="12" t="s">
        <v>15</v>
      </c>
      <c r="F5" s="4">
        <v>0</v>
      </c>
      <c r="G5" s="6">
        <f t="shared" si="0"/>
        <v>0</v>
      </c>
    </row>
    <row r="6" spans="1:7" x14ac:dyDescent="0.3">
      <c r="A6" s="8" t="s">
        <v>13</v>
      </c>
      <c r="B6" s="4">
        <v>1</v>
      </c>
      <c r="E6" s="9" t="s">
        <v>0</v>
      </c>
      <c r="F6" s="4">
        <f>GETPIVOTDATA("reason",$A$1,"reason","Government")+GETPIVOTDATA("reason",$A$1,"reason","GovernmentMSFD assessment")+GETPIVOTDATA("reason",$A$1,"reason","Other: Coastal Pollution project for County Council")</f>
        <v>34</v>
      </c>
      <c r="G6" s="6">
        <f t="shared" si="0"/>
        <v>0.15525114155251141</v>
      </c>
    </row>
    <row r="7" spans="1:7" x14ac:dyDescent="0.3">
      <c r="A7" s="9" t="s">
        <v>0</v>
      </c>
      <c r="B7" s="4">
        <v>32</v>
      </c>
      <c r="E7" s="14" t="s">
        <v>23</v>
      </c>
      <c r="F7" s="4">
        <v>0</v>
      </c>
      <c r="G7" s="6">
        <f t="shared" si="0"/>
        <v>0</v>
      </c>
    </row>
    <row r="8" spans="1:7" x14ac:dyDescent="0.3">
      <c r="A8" s="9" t="s">
        <v>46</v>
      </c>
      <c r="B8" s="4">
        <v>1</v>
      </c>
      <c r="E8" s="13" t="s">
        <v>1</v>
      </c>
      <c r="F8" s="4">
        <f>GETPIVOTDATA("reason",$A$1,"reason","Personal use")</f>
        <v>19</v>
      </c>
      <c r="G8" s="6">
        <f t="shared" si="0"/>
        <v>8.6757990867579904E-2</v>
      </c>
    </row>
    <row r="9" spans="1:7" x14ac:dyDescent="0.3">
      <c r="A9" s="9" t="s">
        <v>52</v>
      </c>
      <c r="B9" s="4">
        <v>1</v>
      </c>
      <c r="E9" s="10" t="s">
        <v>2</v>
      </c>
      <c r="F9" s="4">
        <f>GETPIVOTDATA("reason",$A$1,"reason","Research")+GETPIVOTDATA("reason",$A$1,"reason","ResearchI am doing a research on the Mediterranean sea ecosystem and the impact of fisheries and environment on its marine biodiversity")+GETPIVOTDATA("reason",$A$1,"reason","ResearchPOSBEMED : Sustainable management of the systems Posidonia-beaches in the Mediterranean region.")+GETPIVOTDATA("reason",$A$1,"reason","Researchresearch")</f>
        <v>103</v>
      </c>
      <c r="G9" s="6">
        <f t="shared" si="0"/>
        <v>0.47031963470319632</v>
      </c>
    </row>
    <row r="10" spans="1:7" x14ac:dyDescent="0.3">
      <c r="A10" s="11" t="s">
        <v>40</v>
      </c>
      <c r="B10" s="4">
        <v>1</v>
      </c>
      <c r="E10" s="11" t="s">
        <v>14</v>
      </c>
      <c r="F10" s="4">
        <f>GETPIVOTDATA("reason",$A$1,"reason","Other: consultancy EIA studies")+GETPIVOTDATA("reason",$A$1,"reason","Other: Environmental Assesment")+GETPIVOTDATA("reason",$A$1,"reason","Other: Environmental Assessment")+GETPIVOTDATA("reason",$A$1,"reason","Other: For environmental designations check")+GETPIVOTDATA("reason",$A$1,"reason","Other: Impact calculations. ")+GETPIVOTDATA("reason",$A$1,"reason","Other: MSFD evaluation")+GETPIVOTDATA("reason",$A$1,"reason","Other: Reference maps for environmental baseline report")+GETPIVOTDATA("reason",$A$1,"reason","Other: Test")+GETPIVOTDATA("reason",$A$1,"reason","Other: to address comments from JNCC on a submitted application")+GETPIVOTDATA("reason",$A$1,"reason","Other: To analyse the difference in sea bed conditions for different offshore wind farms.")+GETPIVOTDATA("reason",$A$1,"reason","Other: to use as input")</f>
        <v>11</v>
      </c>
      <c r="G10" s="6">
        <f t="shared" si="0"/>
        <v>5.0228310502283102E-2</v>
      </c>
    </row>
    <row r="11" spans="1:7" x14ac:dyDescent="0.3">
      <c r="A11" s="11" t="s">
        <v>53</v>
      </c>
      <c r="B11" s="4">
        <v>1</v>
      </c>
    </row>
    <row r="12" spans="1:7" x14ac:dyDescent="0.3">
      <c r="A12" s="11" t="s">
        <v>37</v>
      </c>
      <c r="B12" s="4">
        <v>1</v>
      </c>
      <c r="F12">
        <f>SUM(F2:F10)</f>
        <v>219</v>
      </c>
    </row>
    <row r="13" spans="1:7" x14ac:dyDescent="0.3">
      <c r="A13" s="11" t="s">
        <v>39</v>
      </c>
      <c r="B13" s="4">
        <v>1</v>
      </c>
    </row>
    <row r="14" spans="1:7" x14ac:dyDescent="0.3">
      <c r="A14" s="11" t="s">
        <v>49</v>
      </c>
      <c r="B14" s="4">
        <v>1</v>
      </c>
    </row>
    <row r="15" spans="1:7" x14ac:dyDescent="0.3">
      <c r="A15" s="11" t="s">
        <v>47</v>
      </c>
      <c r="B15" s="4">
        <v>1</v>
      </c>
    </row>
    <row r="16" spans="1:7" x14ac:dyDescent="0.3">
      <c r="A16" s="11" t="s">
        <v>50</v>
      </c>
      <c r="B16" s="4">
        <v>1</v>
      </c>
    </row>
    <row r="17" spans="1:2" x14ac:dyDescent="0.3">
      <c r="A17" s="11" t="s">
        <v>36</v>
      </c>
      <c r="B17" s="4">
        <v>1</v>
      </c>
    </row>
    <row r="18" spans="1:2" x14ac:dyDescent="0.3">
      <c r="A18" s="11" t="s">
        <v>44</v>
      </c>
      <c r="B18" s="4">
        <v>1</v>
      </c>
    </row>
    <row r="19" spans="1:2" x14ac:dyDescent="0.3">
      <c r="A19" s="11" t="s">
        <v>38</v>
      </c>
      <c r="B19" s="4">
        <v>1</v>
      </c>
    </row>
    <row r="20" spans="1:2" x14ac:dyDescent="0.3">
      <c r="A20" s="11" t="s">
        <v>41</v>
      </c>
      <c r="B20" s="4">
        <v>1</v>
      </c>
    </row>
    <row r="21" spans="1:2" x14ac:dyDescent="0.3">
      <c r="A21" s="13" t="s">
        <v>1</v>
      </c>
      <c r="B21" s="4">
        <v>19</v>
      </c>
    </row>
    <row r="22" spans="1:2" x14ac:dyDescent="0.3">
      <c r="A22" s="10" t="s">
        <v>2</v>
      </c>
      <c r="B22" s="4">
        <v>100</v>
      </c>
    </row>
    <row r="23" spans="1:2" x14ac:dyDescent="0.3">
      <c r="A23" s="10" t="s">
        <v>48</v>
      </c>
      <c r="B23" s="4">
        <v>1</v>
      </c>
    </row>
    <row r="24" spans="1:2" x14ac:dyDescent="0.3">
      <c r="A24" s="10" t="s">
        <v>43</v>
      </c>
      <c r="B24" s="4">
        <v>1</v>
      </c>
    </row>
    <row r="25" spans="1:2" x14ac:dyDescent="0.3">
      <c r="A25" s="10" t="s">
        <v>42</v>
      </c>
      <c r="B25" s="4">
        <v>1</v>
      </c>
    </row>
    <row r="26" spans="1:2" x14ac:dyDescent="0.3">
      <c r="A26" s="3" t="s">
        <v>7</v>
      </c>
      <c r="B26" s="4">
        <v>219</v>
      </c>
    </row>
  </sheetData>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4_downloadpagesummary</vt:lpstr>
      <vt:lpstr>4_fullsummary</vt:lpstr>
      <vt:lpstr>7_reasons</vt:lpstr>
    </vt:vector>
  </TitlesOfParts>
  <Company>Joint Nature Conservation Committee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Ellwood</dc:creator>
  <cp:lastModifiedBy>Nathalie Tonné</cp:lastModifiedBy>
  <dcterms:created xsi:type="dcterms:W3CDTF">2015-01-06T17:09:41Z</dcterms:created>
  <dcterms:modified xsi:type="dcterms:W3CDTF">2020-05-05T08:18:39Z</dcterms:modified>
</cp:coreProperties>
</file>