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Geology\"/>
    </mc:Choice>
  </mc:AlternateContent>
  <bookViews>
    <workbookView xWindow="0" yWindow="0" windowWidth="11976" windowHeight="8700" tabRatio="689"/>
  </bookViews>
  <sheets>
    <sheet name="1.1" sheetId="1" r:id="rId1"/>
    <sheet name="1.2" sheetId="2" r:id="rId2"/>
    <sheet name="2" sheetId="3" r:id="rId3"/>
    <sheet name="3" sheetId="4" r:id="rId4"/>
    <sheet name="4" sheetId="5" r:id="rId5"/>
    <sheet name="5.1" sheetId="6" r:id="rId6"/>
    <sheet name="5.2" sheetId="7" r:id="rId7"/>
    <sheet name="6" sheetId="8" r:id="rId8"/>
    <sheet name="6b" sheetId="16" r:id="rId9"/>
    <sheet name="7.1" sheetId="9" r:id="rId10"/>
    <sheet name="7.2" sheetId="10" r:id="rId11"/>
    <sheet name="8.1" sheetId="11" r:id="rId12"/>
    <sheet name="8.2" sheetId="12" r:id="rId13"/>
    <sheet name="9" sheetId="13" r:id="rId14"/>
    <sheet name="10.1" sheetId="14" r:id="rId15"/>
    <sheet name="10.2" sheetId="15" r:id="rId16"/>
  </sheets>
  <definedNames>
    <definedName name="_ftn1" localSheetId="0">'1.1'!$A$8</definedName>
    <definedName name="_ftn2" localSheetId="0">'1.1'!$A$9</definedName>
    <definedName name="_ftn3" localSheetId="0">'1.1'!$A$10</definedName>
    <definedName name="_ftn4" localSheetId="0">'1.1'!$A$11</definedName>
    <definedName name="_ftn5" localSheetId="0">'1.1'!$A$12</definedName>
    <definedName name="_ftn6" localSheetId="0">'1.1'!$A$13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3">'9'!$A$1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2" l="1"/>
  <c r="G23" i="12"/>
  <c r="B10" i="13" l="1"/>
  <c r="B9" i="13"/>
  <c r="B8" i="13"/>
  <c r="B7" i="13"/>
  <c r="C23" i="12"/>
  <c r="E23" i="12"/>
  <c r="I6" i="1" l="1"/>
</calcChain>
</file>

<file path=xl/sharedStrings.xml><?xml version="1.0" encoding="utf-8"?>
<sst xmlns="http://schemas.openxmlformats.org/spreadsheetml/2006/main" count="904" uniqueCount="471">
  <si>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</si>
  <si>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</si>
  <si>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</si>
  <si>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</si>
  <si>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</si>
  <si>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</si>
  <si>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</si>
  <si>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</si>
  <si>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</si>
  <si>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</si>
  <si>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</si>
  <si>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</si>
  <si>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</si>
  <si>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</si>
  <si>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</si>
  <si>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</si>
  <si>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</si>
  <si>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</si>
  <si>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</si>
  <si>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</si>
  <si>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</si>
  <si>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</si>
  <si>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</si>
  <si>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</si>
  <si>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</si>
  <si>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</si>
  <si>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</si>
  <si>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</si>
  <si>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</si>
  <si>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</si>
  <si>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</si>
  <si>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</si>
  <si>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</si>
  <si>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</si>
  <si>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</si>
  <si>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</si>
  <si>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</si>
  <si>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</si>
  <si>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</si>
  <si>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</si>
  <si>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</si>
  <si>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</si>
  <si>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</si>
  <si>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</si>
  <si>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</si>
  <si>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</si>
  <si>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</si>
  <si>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</si>
  <si>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</si>
  <si>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</si>
  <si>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</si>
  <si>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</si>
  <si>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</si>
  <si>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</si>
  <si>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</si>
  <si>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</si>
  <si>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</si>
  <si>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</si>
  <si>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</si>
  <si>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</si>
  <si>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</si>
  <si>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</si>
  <si>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</si>
  <si>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</si>
  <si>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</si>
  <si>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</si>
  <si>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</si>
  <si>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</si>
  <si>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</si>
  <si>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</si>
  <si>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</si>
  <si>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</si>
  <si>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</si>
  <si>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</si>
  <si>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</si>
  <si>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</si>
  <si>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</si>
  <si>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</si>
  <si>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</si>
  <si>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</si>
  <si>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</si>
  <si>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</si>
  <si>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Trend [4]</t>
  </si>
  <si>
    <t>Total Number of external data products [3]</t>
  </si>
  <si>
    <t>Type [3]</t>
  </si>
  <si>
    <t>✔ [3]</t>
  </si>
  <si>
    <t>EMODnet data product name</t>
  </si>
  <si>
    <t xml:space="preserve">Description </t>
  </si>
  <si>
    <t># of EMODnet data products [3]</t>
  </si>
  <si>
    <t>Creation or Update [4]</t>
  </si>
  <si>
    <t>&gt; 24 months</t>
  </si>
  <si>
    <t>Organisation name</t>
  </si>
  <si>
    <t>Page views</t>
  </si>
  <si>
    <t>Unique page views</t>
  </si>
  <si>
    <t>Exit Rate</t>
  </si>
  <si>
    <t>Last Report</t>
  </si>
  <si>
    <t>Actual Report</t>
  </si>
  <si>
    <t>%</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</si>
  <si>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</si>
  <si>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</si>
  <si>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</si>
  <si>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</si>
  <si>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</si>
  <si>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</si>
  <si>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</si>
  <si>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</si>
  <si>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</si>
  <si>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</si>
  <si>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</si>
  <si>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</si>
  <si>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</si>
  <si>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</si>
  <si>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</si>
  <si>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</si>
  <si>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</si>
  <si>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</si>
  <si>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</si>
  <si>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</si>
  <si>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</si>
  <si>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</si>
  <si>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</si>
  <si>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</si>
  <si>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</si>
  <si>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</si>
  <si>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</si>
  <si>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</si>
  <si>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</si>
  <si>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</si>
  <si>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</si>
  <si>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</si>
  <si>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</si>
  <si>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</si>
  <si>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</si>
  <si>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</si>
  <si>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</si>
  <si>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</si>
  <si>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</si>
  <si>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</si>
  <si>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</si>
  <si>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</si>
  <si>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</si>
  <si>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</si>
  <si>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</si>
  <si>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</si>
  <si>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</si>
  <si>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</si>
  <si>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</si>
  <si>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</si>
  <si>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</si>
  <si>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</si>
  <si>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</si>
  <si>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</si>
  <si>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</si>
  <si>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</si>
  <si>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</si>
  <si>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</si>
  <si>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</si>
  <si>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</si>
  <si>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</si>
  <si>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</si>
  <si>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</si>
  <si>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</si>
  <si>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</si>
  <si>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</si>
  <si>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</si>
  <si>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</si>
  <si>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</si>
  <si>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</si>
  <si>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</si>
  <si>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</si>
  <si>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</si>
  <si>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</si>
  <si>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</si>
  <si>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</si>
  <si>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</si>
  <si>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</si>
  <si>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</si>
  <si>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</si>
  <si>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</si>
  <si>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</si>
  <si>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</si>
  <si>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</si>
  <si>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or</t>
  </si>
  <si>
    <t>𐄂 : not available</t>
  </si>
  <si>
    <t>… : available in the next 6 months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</si>
  <si>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</si>
  <si>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</si>
  <si>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</si>
  <si>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</si>
  <si>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</si>
  <si>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</si>
  <si>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</si>
  <si>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</si>
  <si>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</si>
  <si>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</si>
  <si>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</si>
  <si>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</si>
  <si>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</si>
  <si>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</si>
  <si>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</si>
  <si>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</si>
  <si>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</si>
  <si>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</si>
  <si>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</si>
  <si>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</si>
  <si>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</si>
  <si>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</si>
  <si>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</si>
  <si>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</si>
  <si>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</si>
  <si>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</si>
  <si>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</si>
  <si>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EXTERNAL DATA PRODUCTS</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</si>
  <si>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</si>
  <si>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</si>
  <si>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</si>
  <si>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</si>
  <si>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</si>
  <si>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</si>
  <si>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</si>
  <si>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</si>
  <si>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</si>
  <si>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</si>
  <si>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</si>
  <si>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</si>
  <si>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</si>
  <si>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</si>
  <si>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</si>
  <si>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</si>
  <si>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</si>
  <si>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</si>
  <si>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</si>
  <si>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</si>
  <si>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</si>
  <si>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</si>
  <si>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</si>
  <si>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</si>
  <si>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</si>
  <si>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</si>
  <si>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</si>
  <si>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</si>
  <si>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</si>
  <si>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</si>
  <si>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</si>
  <si>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</si>
  <si>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</si>
  <si>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</si>
  <si>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</si>
  <si>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</si>
  <si>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</si>
  <si>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</si>
  <si>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</si>
  <si>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</si>
  <si>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</si>
  <si>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6.1 Visibility &amp; Analytics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</si>
  <si>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</si>
  <si>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</si>
  <si>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</si>
  <si>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</si>
  <si>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</si>
  <si>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</si>
  <si>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</si>
  <si>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</si>
  <si>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</si>
  <si>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</si>
  <si>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</si>
  <si>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</si>
  <si>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</si>
  <si>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</si>
  <si>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</si>
  <si>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</si>
  <si>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</si>
  <si>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</si>
  <si>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</si>
  <si>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</si>
  <si>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</si>
  <si>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</si>
  <si>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</si>
  <si>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</si>
  <si>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</si>
  <si>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</si>
  <si>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</si>
  <si>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</si>
  <si>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</si>
  <si>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</si>
  <si>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</si>
  <si>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</si>
  <si>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</si>
  <si>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</si>
  <si>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</si>
  <si>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</si>
  <si>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</si>
  <si>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</si>
  <si>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</si>
  <si>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</si>
  <si>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</si>
  <si>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1.1. Volume of available acquired data*</t>
  </si>
  <si>
    <t>Trend (%) [5]</t>
  </si>
  <si>
    <t>Trend (%)</t>
  </si>
  <si>
    <t>Substrate</t>
  </si>
  <si>
    <t>Sea-floor geology</t>
  </si>
  <si>
    <t>Coastal migration</t>
  </si>
  <si>
    <t>Events and probabilities</t>
  </si>
  <si>
    <t>Minerals</t>
  </si>
  <si>
    <t>Entity Index</t>
  </si>
  <si>
    <t>*Report on all data available on the Portal (even if trend is 0). This way, numbers can be compared for all sub-themes on all occasions.</t>
  </si>
  <si>
    <t xml:space="preserve">[4] Total volume measures the total amount of available data without redundancy. Redundancy notifies if some units of volume are counted twice in the table. </t>
  </si>
  <si>
    <t>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</si>
  <si>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t>
  </si>
  <si>
    <t>[7] Area (km²): Atlantic 7281229 km²; Arctic 5610745 km²; Baltic 392215 km²; Black Sea 473894 km²; Mediterranean Sea 2516652 kmé² North Sea 654179 km².</t>
  </si>
  <si>
    <t>Acidity, Antifoulants, Chlorophyll, Dissolved gasses, Fertilizers, Hydrocarbons, Heavy metals, Organic Matter, Marine litter, Polychlorinated biphenyls, Pesticides and biocides, Radionuclides, Silicates</t>
  </si>
  <si>
    <t xml:space="preserve">BGR </t>
  </si>
  <si>
    <t>Govt.</t>
  </si>
  <si>
    <t>Germany</t>
  </si>
  <si>
    <t>Both</t>
  </si>
  <si>
    <t>All</t>
  </si>
  <si>
    <t xml:space="preserve">BRGM </t>
  </si>
  <si>
    <t>France</t>
  </si>
  <si>
    <t xml:space="preserve">CSD-OPM </t>
  </si>
  <si>
    <t>Malta</t>
  </si>
  <si>
    <t xml:space="preserve">EGK </t>
  </si>
  <si>
    <t>Estonia</t>
  </si>
  <si>
    <t xml:space="preserve">Geozavod </t>
  </si>
  <si>
    <t>Montenegro</t>
  </si>
  <si>
    <t xml:space="preserve">GeoZS </t>
  </si>
  <si>
    <t>Slovenia</t>
  </si>
  <si>
    <t xml:space="preserve">GEUS </t>
  </si>
  <si>
    <t>Denmark</t>
  </si>
  <si>
    <t xml:space="preserve">GSD </t>
  </si>
  <si>
    <t>Cyprus</t>
  </si>
  <si>
    <t>Data</t>
  </si>
  <si>
    <t xml:space="preserve">GSI </t>
  </si>
  <si>
    <t>Ireland</t>
  </si>
  <si>
    <t xml:space="preserve">GTK </t>
  </si>
  <si>
    <t>Finland</t>
  </si>
  <si>
    <t xml:space="preserve">HCMR </t>
  </si>
  <si>
    <t>Greece</t>
  </si>
  <si>
    <t xml:space="preserve">HGI-CGS </t>
  </si>
  <si>
    <t>Croatia</t>
  </si>
  <si>
    <t xml:space="preserve">IFREMER </t>
  </si>
  <si>
    <t xml:space="preserve">IGME </t>
  </si>
  <si>
    <t>Spain</t>
  </si>
  <si>
    <t xml:space="preserve">IO-BAS </t>
  </si>
  <si>
    <t>Bulgaria</t>
  </si>
  <si>
    <t xml:space="preserve">IPMA </t>
  </si>
  <si>
    <t>Portugal</t>
  </si>
  <si>
    <t xml:space="preserve">ISOR </t>
  </si>
  <si>
    <t>Iceland</t>
  </si>
  <si>
    <t xml:space="preserve">ISPRA </t>
  </si>
  <si>
    <t>Italy</t>
  </si>
  <si>
    <t xml:space="preserve">Jarðfeingi </t>
  </si>
  <si>
    <t>Faroese</t>
  </si>
  <si>
    <t xml:space="preserve">LEGMC </t>
  </si>
  <si>
    <t>Latvia</t>
  </si>
  <si>
    <t xml:space="preserve">LGT </t>
  </si>
  <si>
    <t>Lithuania</t>
  </si>
  <si>
    <t xml:space="preserve">NERC-BGS </t>
  </si>
  <si>
    <t>UK</t>
  </si>
  <si>
    <t xml:space="preserve">NGU </t>
  </si>
  <si>
    <t>Norway</t>
  </si>
  <si>
    <t xml:space="preserve">PGI-NRI </t>
  </si>
  <si>
    <t>Poland</t>
  </si>
  <si>
    <t xml:space="preserve">PSRGE </t>
  </si>
  <si>
    <t>Ukraine</t>
  </si>
  <si>
    <t xml:space="preserve">RBINS </t>
  </si>
  <si>
    <t>Belgium</t>
  </si>
  <si>
    <t xml:space="preserve">SGU </t>
  </si>
  <si>
    <t>Sweden</t>
  </si>
  <si>
    <t xml:space="preserve">TNO </t>
  </si>
  <si>
    <t>Netherlands</t>
  </si>
  <si>
    <t xml:space="preserve">VSEGEI </t>
  </si>
  <si>
    <t>Russia</t>
  </si>
  <si>
    <t>SeaDataNet contacted to supply vector data (WFS) for boreholes/grab samples and seismic lines. We received only access to raster service (WMS).</t>
  </si>
  <si>
    <t>Continously</t>
  </si>
  <si>
    <t>GEUS</t>
  </si>
  <si>
    <t>Manual</t>
  </si>
  <si>
    <t>WMS, WFS, SLD, CSW, working on INSPIRE</t>
  </si>
  <si>
    <t>All products</t>
  </si>
  <si>
    <t>Semi-automatic</t>
  </si>
  <si>
    <t xml:space="preserve">[3] Portals are asked to flag the steps they perform. If a step is flagged, portals should provide a Short Description of what they do, </t>
  </si>
  <si>
    <t>Who performs the step?, and indicate whether the step is Automatic, Semi-automatic or Manual.</t>
  </si>
  <si>
    <r>
      <t xml:space="preserve">5.2.1 </t>
    </r>
    <r>
      <rPr>
        <b/>
        <u/>
        <sz val="10"/>
        <color rgb="FF333333"/>
        <rFont val="Open Sans"/>
        <family val="2"/>
      </rPr>
      <t>Latest</t>
    </r>
    <r>
      <rPr>
        <b/>
        <sz val="10"/>
        <color rgb="FF333333"/>
        <rFont val="Open Sans"/>
        <family val="2"/>
      </rPr>
      <t xml:space="preserve"> Data Product Releases</t>
    </r>
  </si>
  <si>
    <r>
      <t xml:space="preserve">5.2.2 </t>
    </r>
    <r>
      <rPr>
        <b/>
        <u/>
        <sz val="10"/>
        <color rgb="FF333333"/>
        <rFont val="Open Sans"/>
        <family val="2"/>
      </rPr>
      <t>All</t>
    </r>
    <r>
      <rPr>
        <b/>
        <sz val="10"/>
        <color rgb="FF333333"/>
        <rFont val="Open Sans"/>
        <family val="2"/>
      </rPr>
      <t xml:space="preserve"> Data Product Releases</t>
    </r>
  </si>
  <si>
    <t>Update</t>
  </si>
  <si>
    <t>Borehole Entity Index</t>
  </si>
  <si>
    <t>More coverage and attributes</t>
  </si>
  <si>
    <t>Geophysical Entity Index</t>
  </si>
  <si>
    <t>+ existing ones</t>
  </si>
  <si>
    <t xml:space="preserve">[2] Indicate the number of products released in the current reporting period. </t>
  </si>
  <si>
    <t>The number of products indicated here should equal the number of products mentioned in 5.2.1.</t>
  </si>
  <si>
    <t>Matomo</t>
  </si>
  <si>
    <t>Data Products Index</t>
  </si>
  <si>
    <t>Services</t>
  </si>
  <si>
    <t>Map Viewer</t>
  </si>
  <si>
    <t>Contribute</t>
  </si>
  <si>
    <t>Data Products</t>
  </si>
  <si>
    <t xml:space="preserve">Seabed substrate </t>
  </si>
  <si>
    <t xml:space="preserve">Seabed lithology  </t>
  </si>
  <si>
    <t>Dec. 2018</t>
  </si>
  <si>
    <t>[4] Trend compares the reported total volumes with their corresponding total volumes reported 3 months earlier.</t>
  </si>
  <si>
    <t>Number of views on Portal in reporting period (if applicable)</t>
  </si>
  <si>
    <t>Number of views on Central Portal in reporting period</t>
  </si>
  <si>
    <t>Centralised public access to high quality bathymetry and sediment data facilitates SMEs both for consultancy work, outreach and service development</t>
  </si>
  <si>
    <t>n/a</t>
  </si>
  <si>
    <t>✓</t>
  </si>
  <si>
    <t>‘Symphony’ and marine spatial planning in Swedish Geology</t>
  </si>
  <si>
    <t>Gulf of Finland assessment</t>
  </si>
  <si>
    <t>Academia/Research</t>
  </si>
  <si>
    <t>Education, research</t>
  </si>
  <si>
    <t>Business and Private Company</t>
  </si>
  <si>
    <t>Evaluate</t>
  </si>
  <si>
    <t>Government/Public Administration</t>
  </si>
  <si>
    <t>Surveys</t>
  </si>
  <si>
    <t>Others</t>
  </si>
  <si>
    <t>unknown</t>
  </si>
  <si>
    <t>Web download</t>
  </si>
  <si>
    <t>Download questionnaire</t>
  </si>
  <si>
    <t>Country [9]</t>
  </si>
  <si>
    <t>% of users [10]</t>
  </si>
  <si>
    <t>Unable to determine/calculate</t>
  </si>
  <si>
    <t>[3] Which portal interfaces are concerned by the table statistics: the map viewer? The data download service? Some interfaces like web-services are not well suited for user information gathering and can be reported in a separate table.</t>
  </si>
  <si>
    <t>[7] Percentage of users which belong to this organisation type.</t>
  </si>
  <si>
    <t>[9] Distribution of users per country.</t>
  </si>
  <si>
    <t>[10] Percentage of users belonging to this country.</t>
  </si>
  <si>
    <t>YES</t>
  </si>
  <si>
    <t>WMS</t>
  </si>
  <si>
    <t>138 [products]</t>
  </si>
  <si>
    <t>13 GB</t>
  </si>
  <si>
    <t>Yes</t>
  </si>
  <si>
    <t>unknown = clients connect directly via WMS to external data products.</t>
  </si>
  <si>
    <t>n/a = none offered for download</t>
  </si>
  <si>
    <t>Figures have been downloaded here</t>
  </si>
  <si>
    <t>6.2 Visibility &amp; Analytics (Web sections)</t>
  </si>
  <si>
    <t>Web sections [4]</t>
  </si>
  <si>
    <t>The Project</t>
  </si>
  <si>
    <t>Thank You</t>
  </si>
  <si>
    <t>[4] For each portal, the most relevant websections that are worth to monitor (e.g. News and Events, Data, Documents, Products, About, Help).</t>
  </si>
  <si>
    <t xml:space="preserve">[4] For each portal, the most relevant webpages that need to be monitored have to be identified. </t>
  </si>
  <si>
    <t xml:space="preserve">The Support Guidelines document provides an initial list. </t>
  </si>
  <si>
    <t>6.3 Visibility &amp; Analytics (Portal overview)</t>
  </si>
  <si>
    <t xml:space="preserve"> Trend (%)</t>
  </si>
  <si>
    <t>Unique visitors</t>
  </si>
  <si>
    <t>Unique returning visitor</t>
  </si>
  <si>
    <t>Bounce rate for Returning Visits</t>
  </si>
  <si>
    <t>6.4 SEO assessment – Brand monitoring</t>
  </si>
  <si>
    <t>No mentions yet</t>
  </si>
  <si>
    <t>6.5 SEO assessment -Acquisitions</t>
  </si>
  <si>
    <t>Visits (%)</t>
  </si>
  <si>
    <t>Bounce rate (%)</t>
  </si>
  <si>
    <t>6.6 SEO assessment - Performances</t>
  </si>
  <si>
    <t>n.a.</t>
  </si>
  <si>
    <t>438ms</t>
  </si>
  <si>
    <t>Navigation</t>
  </si>
  <si>
    <t>9/12</t>
  </si>
  <si>
    <t>Content</t>
  </si>
  <si>
    <t xml:space="preserve">Thematic logo at the top left of the home page links to the specific portal
EMODnet compact at the footer links to the Central Portal
</t>
  </si>
  <si>
    <t xml:space="preserve">[3] Three different types of pages have been defined: content page [maps, tables, articles…], </t>
  </si>
  <si>
    <t>13/15</t>
  </si>
  <si>
    <t>navigation page [menus, lists of links for services or other kinds of content…], landing page (see the Monitoring Support Document).</t>
  </si>
  <si>
    <t>Wrong font for titles</t>
  </si>
  <si>
    <t>12/21</t>
  </si>
  <si>
    <t>Wrong favicon https://drive.google.com/drive/folders/0BxElepoDm95sZXZaYzFKNDN2RGs ← Guidelines refer to this instead</t>
  </si>
  <si>
    <t>9/21</t>
  </si>
  <si>
    <t>+</t>
  </si>
  <si>
    <t>3/6</t>
  </si>
  <si>
    <t>1/12</t>
  </si>
  <si>
    <t>Menu is uncorrectly alligned</t>
  </si>
  <si>
    <t>3/3</t>
  </si>
  <si>
    <t>January 10th 2019</t>
  </si>
  <si>
    <t>January 5th 2019</t>
  </si>
  <si>
    <t>Reduction caused by QC.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</si>
</sst>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r_._-;\-* #,##0.00\ _k_r_._-;_-* &quot;-&quot;??\ _k_r_._-;_-@_-"/>
    <numFmt numFmtId="165" formatCode="_ * #,##0.00_ ;_ * \-#,##0.00_ ;_ * &quot;-&quot;??_ ;_ @_ "/>
    <numFmt numFmtId="166" formatCode="_ * #,##0_ ;_ * \-#,##0_ ;_ * &quot;-&quot;??_ ;_ @_ "/>
    <numFmt numFmtId="167" formatCode="_-* #,##0\ _k_r_._-;\-* #,##0\ _k_r_._-;_-* &quot;-&quot;??\ _k_r_._-;_-@_-"/>
  </numFmts>
  <fonts count="3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1"/>
      <color theme="1"/>
      <name val="Calibri"/>
      <family val="2"/>
      <scheme val="minor"/>
    </font>
    <font>
      <b/>
      <u/>
      <sz val="10"/>
      <color rgb="FF333333"/>
      <name val="Open Sans"/>
      <family val="2"/>
    </font>
    <font>
      <sz val="11"/>
      <color theme="1"/>
      <name val="MS Mincho"/>
      <family val="3"/>
      <charset val="128"/>
    </font>
    <font>
      <sz val="11"/>
      <color rgb="FF000000"/>
      <name val="Calibri"/>
      <family val="2"/>
      <charset val="1"/>
    </font>
    <font>
      <b/>
      <sz val="12"/>
      <color rgb="FF333333"/>
      <name val="Open Sans"/>
      <family val="2"/>
      <charset val="1"/>
    </font>
    <font>
      <b/>
      <sz val="10"/>
      <color rgb="FF333333"/>
      <name val="Open Sans"/>
      <family val="2"/>
      <charset val="1"/>
    </font>
    <font>
      <i/>
      <sz val="10"/>
      <color rgb="FF333333"/>
      <name val="Open Sans"/>
      <family val="2"/>
      <charset val="1"/>
    </font>
    <font>
      <sz val="10"/>
      <color rgb="FF333333"/>
      <name val="Open Sans"/>
      <family val="2"/>
      <charset val="1"/>
    </font>
    <font>
      <sz val="9"/>
      <color rgb="FF333333"/>
      <name val="Open Sans"/>
      <family val="2"/>
      <charset val="1"/>
    </font>
    <font>
      <sz val="11"/>
      <color rgb="FF333333"/>
      <name val="Calibri"/>
      <family val="2"/>
      <charset val="1"/>
    </font>
    <font>
      <b/>
      <u/>
      <sz val="10"/>
      <color rgb="FF333333"/>
      <name val="Open Sans"/>
      <family val="2"/>
      <charset val="1"/>
    </font>
    <font>
      <u/>
      <sz val="11"/>
      <color rgb="FF0563C1"/>
      <name val="Calibri"/>
      <family val="2"/>
      <charset val="1"/>
    </font>
    <font>
      <sz val="10"/>
      <color rgb="FF00000A"/>
      <name val="Open Sans"/>
      <family val="2"/>
      <charset val="1"/>
    </font>
    <font>
      <u/>
      <sz val="10"/>
      <color rgb="FF333333"/>
      <name val="Open Sans"/>
      <family val="2"/>
      <charset val="1"/>
    </font>
    <font>
      <i/>
      <sz val="9"/>
      <color rgb="FF333333"/>
      <name val="Open Sans"/>
      <family val="2"/>
      <charset val="1"/>
    </font>
    <font>
      <u/>
      <sz val="9"/>
      <color rgb="FF0563C1"/>
      <name val="Calibri"/>
      <family val="2"/>
      <charset val="1"/>
    </font>
    <font>
      <sz val="10"/>
      <color rgb="FFFF0000"/>
      <name val="Open Sans"/>
      <family val="2"/>
      <charset val="1"/>
    </font>
    <font>
      <i/>
      <sz val="10"/>
      <color rgb="FFFF0000"/>
      <name val="Open Sans"/>
      <charset val="1"/>
    </font>
    <font>
      <i/>
      <sz val="10"/>
      <color rgb="FFFF0000"/>
      <name val="Open Sans"/>
      <family val="2"/>
      <charset val="1"/>
    </font>
    <font>
      <sz val="10"/>
      <color rgb="FF333333"/>
      <name val="MS Gothic"/>
      <family val="3"/>
      <charset val="1"/>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FFFF00"/>
        <bgColor indexed="64"/>
      </patternFill>
    </fill>
    <fill>
      <patternFill patternType="solid">
        <fgColor rgb="FFDAEEF3"/>
        <bgColor rgb="FFCCFFFF"/>
      </patternFill>
    </fill>
    <fill>
      <patternFill patternType="solid">
        <fgColor rgb="FF5B9BD5"/>
        <bgColor rgb="FF80808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4" fillId="0" borderId="0"/>
    <xf numFmtId="0" fontId="22" fillId="0" borderId="0" applyBorder="0" applyProtection="0"/>
  </cellStyleXfs>
  <cellXfs count="200">
    <xf numFmtId="0" fontId="0" fillId="0" borderId="0" xfId="0"/>
    <xf numFmtId="0" fontId="3" fillId="0" borderId="1" xfId="0" applyFont="1" applyBorder="1" applyAlignment="1">
      <alignment horizontal="lef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2" fillId="0" borderId="0" xfId="0" applyFont="1" applyAlignment="1">
      <alignment horizontal="lef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7" fillId="0" borderId="0" xfId="0" applyFont="1" applyFill="1"/>
    <xf numFmtId="0" fontId="1" fillId="0" borderId="1" xfId="0" applyFont="1" applyBorder="1" applyAlignment="1">
      <alignment horizontal="center"/>
    </xf>
    <xf numFmtId="0" fontId="9"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166" fontId="1" fillId="0" borderId="1" xfId="3" applyNumberFormat="1" applyFont="1" applyBorder="1" applyAlignment="1">
      <alignment horizontal="center" vertical="center" wrapText="1"/>
    </xf>
    <xf numFmtId="166" fontId="1" fillId="4" borderId="1" xfId="3"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166" fontId="1" fillId="0" borderId="1" xfId="3"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 fillId="0" borderId="0" xfId="0" applyFont="1" applyAlignment="1">
      <alignment vertical="center"/>
    </xf>
    <xf numFmtId="17" fontId="1" fillId="0" borderId="1" xfId="0" quotePrefix="1" applyNumberFormat="1" applyFont="1" applyBorder="1" applyAlignment="1">
      <alignment horizontal="center" vertical="center" wrapText="1"/>
    </xf>
    <xf numFmtId="0" fontId="1" fillId="0" borderId="1" xfId="0" quotePrefix="1" applyFont="1" applyFill="1" applyBorder="1" applyAlignment="1">
      <alignment horizontal="left" vertical="center" wrapText="1"/>
    </xf>
    <xf numFmtId="0" fontId="4" fillId="0" borderId="0" xfId="0" applyFont="1" applyFill="1" applyAlignment="1">
      <alignment vertical="center"/>
    </xf>
    <xf numFmtId="14" fontId="3" fillId="0" borderId="1" xfId="0" applyNumberFormat="1" applyFont="1" applyBorder="1" applyAlignment="1">
      <alignment horizontal="center" vertical="center" wrapText="1"/>
    </xf>
    <xf numFmtId="167" fontId="1" fillId="0" borderId="1" xfId="1" applyNumberFormat="1" applyFont="1" applyBorder="1" applyAlignment="1">
      <alignment horizontal="right" vertical="center" wrapText="1"/>
    </xf>
    <xf numFmtId="167" fontId="1" fillId="4" borderId="1" xfId="1" applyNumberFormat="1" applyFont="1" applyFill="1" applyBorder="1" applyAlignment="1">
      <alignment horizontal="right" vertical="center" wrapText="1"/>
    </xf>
    <xf numFmtId="0" fontId="8" fillId="6" borderId="0" xfId="0" applyFont="1" applyFill="1" applyAlignment="1">
      <alignment vertical="center"/>
    </xf>
    <xf numFmtId="9" fontId="1" fillId="0" borderId="1" xfId="2" applyFont="1" applyBorder="1" applyAlignment="1">
      <alignment horizontal="center" vertical="center" wrapText="1"/>
    </xf>
    <xf numFmtId="0" fontId="13" fillId="0" borderId="1" xfId="0" applyFont="1" applyBorder="1" applyAlignment="1">
      <alignment horizontal="center" vertical="center" wrapText="1"/>
    </xf>
    <xf numFmtId="9" fontId="1" fillId="0" borderId="1" xfId="2" applyFont="1" applyFill="1" applyBorder="1" applyAlignment="1">
      <alignment horizontal="center" wrapText="1"/>
    </xf>
    <xf numFmtId="0" fontId="1" fillId="3" borderId="1" xfId="0" applyFont="1" applyFill="1" applyBorder="1" applyAlignment="1">
      <alignment horizontal="right" wrapText="1"/>
    </xf>
    <xf numFmtId="0" fontId="4" fillId="0" borderId="0" xfId="0" applyFont="1" applyFill="1"/>
    <xf numFmtId="9" fontId="3" fillId="0" borderId="1" xfId="0" applyNumberFormat="1" applyFont="1" applyBorder="1" applyAlignment="1">
      <alignment horizontal="center" vertical="center" wrapText="1"/>
    </xf>
    <xf numFmtId="9" fontId="3" fillId="0" borderId="1" xfId="2" applyFont="1" applyBorder="1" applyAlignment="1">
      <alignment horizontal="center" vertical="center" wrapText="1"/>
    </xf>
    <xf numFmtId="0" fontId="1" fillId="0" borderId="1" xfId="0" applyFont="1" applyBorder="1" applyAlignment="1">
      <alignment horizontal="center" vertical="center" wrapText="1"/>
    </xf>
    <xf numFmtId="0" fontId="1" fillId="6" borderId="0" xfId="0" applyFont="1" applyFill="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8" fillId="8" borderId="1" xfId="4" applyFont="1" applyFill="1" applyBorder="1" applyAlignment="1">
      <alignment horizontal="center" wrapText="1"/>
    </xf>
    <xf numFmtId="0" fontId="16" fillId="8" borderId="2" xfId="4" applyFont="1" applyFill="1" applyBorder="1" applyAlignment="1">
      <alignment horizontal="left" wrapText="1"/>
    </xf>
    <xf numFmtId="0" fontId="19" fillId="0" borderId="0" xfId="4" applyFont="1" applyAlignment="1">
      <alignment vertical="center"/>
    </xf>
    <xf numFmtId="0" fontId="17" fillId="0" borderId="1" xfId="4" applyFont="1" applyBorder="1" applyAlignment="1">
      <alignment horizontal="left" vertical="center" wrapText="1"/>
    </xf>
    <xf numFmtId="0" fontId="18" fillId="8" borderId="2" xfId="4" applyFont="1" applyFill="1" applyBorder="1" applyAlignment="1">
      <alignment horizontal="center" wrapText="1"/>
    </xf>
    <xf numFmtId="0" fontId="20" fillId="0" borderId="0" xfId="4" applyFont="1"/>
    <xf numFmtId="0" fontId="17" fillId="8" borderId="1" xfId="4" applyFont="1" applyFill="1" applyBorder="1" applyAlignment="1">
      <alignment horizontal="left" vertical="center" wrapText="1"/>
    </xf>
    <xf numFmtId="0" fontId="22" fillId="8" borderId="1" xfId="5" applyFont="1" applyFill="1" applyBorder="1" applyAlignment="1" applyProtection="1">
      <alignment horizontal="center" vertical="center" wrapText="1"/>
    </xf>
    <xf numFmtId="0" fontId="17" fillId="0" borderId="1" xfId="4" applyFont="1" applyBorder="1" applyAlignment="1">
      <alignment vertical="center" wrapText="1"/>
    </xf>
    <xf numFmtId="9" fontId="18" fillId="0" borderId="1" xfId="4" applyNumberFormat="1" applyFont="1" applyBorder="1" applyAlignment="1">
      <alignment horizontal="center" vertical="center" wrapText="1"/>
    </xf>
    <xf numFmtId="9" fontId="1" fillId="0" borderId="1" xfId="4" applyNumberFormat="1" applyFont="1" applyBorder="1" applyAlignment="1">
      <alignment horizontal="center" vertical="center" wrapText="1"/>
    </xf>
    <xf numFmtId="0" fontId="23" fillId="0" borderId="1" xfId="4" applyFont="1" applyBorder="1" applyAlignment="1">
      <alignment vertical="center" wrapText="1"/>
    </xf>
    <xf numFmtId="0" fontId="23" fillId="0" borderId="1" xfId="4" applyFont="1" applyBorder="1" applyAlignment="1">
      <alignment horizontal="center" vertical="center" wrapText="1"/>
    </xf>
    <xf numFmtId="0" fontId="18" fillId="8" borderId="5" xfId="4" applyFont="1" applyFill="1" applyBorder="1" applyAlignment="1">
      <alignment horizontal="center" vertical="center" wrapText="1"/>
    </xf>
    <xf numFmtId="0" fontId="18" fillId="0" borderId="0" xfId="4" applyFont="1" applyAlignment="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8" fillId="8" borderId="1" xfId="4" applyFont="1" applyFill="1" applyBorder="1" applyAlignment="1">
      <alignment horizontal="center"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20" fillId="0" borderId="0" xfId="4" applyFont="1"/>
    <xf numFmtId="0" fontId="15" fillId="0" borderId="0" xfId="4" applyFont="1"/>
    <xf numFmtId="0" fontId="17" fillId="8" borderId="1" xfId="4" applyFont="1" applyFill="1" applyBorder="1" applyAlignment="1">
      <alignment horizontal="left" vertical="center" wrapText="1"/>
    </xf>
    <xf numFmtId="9" fontId="18" fillId="0" borderId="1" xfId="4" applyNumberFormat="1" applyFont="1" applyBorder="1" applyAlignment="1">
      <alignment horizontal="center" vertical="center" wrapText="1"/>
    </xf>
    <xf numFmtId="0" fontId="16" fillId="7" borderId="2" xfId="4" applyFont="1" applyFill="1" applyBorder="1" applyAlignment="1">
      <alignment vertical="center" wrapText="1"/>
    </xf>
    <xf numFmtId="0" fontId="16" fillId="7" borderId="3" xfId="4" applyFont="1" applyFill="1" applyBorder="1" applyAlignment="1">
      <alignment vertical="center" wrapText="1"/>
    </xf>
    <xf numFmtId="0" fontId="19" fillId="0" borderId="0" xfId="4" applyFont="1" applyBorder="1" applyAlignment="1">
      <alignment vertical="center"/>
    </xf>
    <xf numFmtId="0" fontId="18" fillId="0" borderId="0" xfId="4" applyFont="1" applyBorder="1"/>
    <xf numFmtId="0" fontId="18" fillId="8" borderId="1" xfId="4" applyFont="1" applyFill="1" applyBorder="1" applyAlignment="1">
      <alignment horizontal="left" vertical="center" wrapText="1"/>
    </xf>
    <xf numFmtId="10" fontId="18" fillId="0" borderId="1" xfId="4" applyNumberFormat="1" applyFont="1" applyBorder="1" applyAlignment="1">
      <alignment horizontal="center" vertical="center" wrapText="1"/>
    </xf>
    <xf numFmtId="21" fontId="18" fillId="0" borderId="1" xfId="4" applyNumberFormat="1" applyFont="1" applyBorder="1" applyAlignment="1">
      <alignment horizontal="center" vertical="center" wrapText="1"/>
    </xf>
    <xf numFmtId="0" fontId="18" fillId="0" borderId="1" xfId="4" applyFont="1" applyBorder="1" applyAlignment="1">
      <alignment horizontal="center" vertical="center" wrapText="1"/>
    </xf>
    <xf numFmtId="10" fontId="18" fillId="0" borderId="1" xfId="4" applyNumberFormat="1" applyFont="1" applyBorder="1" applyAlignment="1">
      <alignment horizontal="center" vertical="center" wrapText="1"/>
    </xf>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15" fillId="0" borderId="0" xfId="4" applyFont="1"/>
    <xf numFmtId="0" fontId="17" fillId="8" borderId="1" xfId="4" applyFont="1" applyFill="1" applyBorder="1" applyAlignment="1">
      <alignment horizontal="left" vertical="center" wrapText="1"/>
    </xf>
    <xf numFmtId="21" fontId="18" fillId="0" borderId="1" xfId="4" applyNumberFormat="1" applyFont="1" applyBorder="1" applyAlignment="1">
      <alignment horizontal="center" vertical="center" wrapText="1"/>
    </xf>
    <xf numFmtId="0" fontId="21" fillId="0" borderId="0" xfId="4" applyFont="1" applyAlignment="1">
      <alignment horizontal="left" vertical="center"/>
    </xf>
    <xf numFmtId="0" fontId="24" fillId="0" borderId="0" xfId="4" applyFont="1" applyAlignment="1">
      <alignment horizontal="left" vertical="center"/>
    </xf>
    <xf numFmtId="0" fontId="25" fillId="8" borderId="1" xfId="4" applyFont="1" applyFill="1" applyBorder="1" applyAlignment="1">
      <alignment horizontal="left" vertical="center" wrapText="1"/>
    </xf>
    <xf numFmtId="0" fontId="26" fillId="0" borderId="1" xfId="5" applyFont="1" applyBorder="1" applyAlignment="1" applyProtection="1">
      <alignment horizontal="center" vertical="center" wrapText="1"/>
    </xf>
    <xf numFmtId="0" fontId="18" fillId="8" borderId="1" xfId="4" applyFont="1" applyFill="1" applyBorder="1" applyAlignment="1">
      <alignment horizontal="center" vertical="top" wrapText="1"/>
    </xf>
    <xf numFmtId="0" fontId="18" fillId="8" borderId="1" xfId="4" applyFont="1" applyFill="1" applyBorder="1" applyAlignment="1">
      <alignment vertical="center" wrapText="1"/>
    </xf>
    <xf numFmtId="16" fontId="17" fillId="0" borderId="1" xfId="4" applyNumberFormat="1" applyFont="1" applyBorder="1" applyAlignment="1">
      <alignment horizontal="center" vertical="center" wrapText="1"/>
    </xf>
    <xf numFmtId="0" fontId="18" fillId="0" borderId="1" xfId="4" applyFont="1" applyBorder="1" applyAlignment="1">
      <alignment horizontal="justify" vertical="center" wrapText="1"/>
    </xf>
    <xf numFmtId="0" fontId="27" fillId="0" borderId="1" xfId="4" applyFont="1" applyBorder="1" applyAlignment="1">
      <alignment horizontal="center" vertical="center" wrapText="1"/>
    </xf>
    <xf numFmtId="0" fontId="18" fillId="0" borderId="0" xfId="4" applyFont="1" applyAlignment="1">
      <alignment horizontal="justify" vertical="center"/>
    </xf>
    <xf numFmtId="0" fontId="18" fillId="8" borderId="5" xfId="4" applyFont="1" applyFill="1" applyBorder="1" applyAlignment="1">
      <alignment vertical="center" wrapText="1"/>
    </xf>
    <xf numFmtId="17" fontId="17" fillId="0" borderId="1" xfId="4" applyNumberFormat="1" applyFont="1" applyBorder="1" applyAlignment="1">
      <alignment horizontal="center" vertical="center" wrapText="1"/>
    </xf>
    <xf numFmtId="0" fontId="28" fillId="0" borderId="1" xfId="4" applyFont="1" applyBorder="1" applyAlignment="1">
      <alignment horizontal="center" vertical="center" wrapText="1"/>
    </xf>
    <xf numFmtId="0" fontId="29" fillId="0" borderId="1" xfId="4" applyFont="1" applyBorder="1" applyAlignment="1">
      <alignment horizontal="center" vertical="center" wrapText="1"/>
    </xf>
    <xf numFmtId="0" fontId="19" fillId="0" borderId="0" xfId="4" applyFont="1"/>
    <xf numFmtId="0" fontId="17" fillId="0" borderId="1" xfId="4" applyFont="1" applyBorder="1" applyAlignment="1">
      <alignment horizontal="center" vertical="center" wrapText="1"/>
    </xf>
    <xf numFmtId="0" fontId="22" fillId="0" borderId="1" xfId="5" applyFont="1" applyBorder="1" applyAlignment="1" applyProtection="1">
      <alignment horizontal="center" vertical="center" wrapText="1"/>
    </xf>
    <xf numFmtId="0" fontId="30" fillId="0" borderId="1" xfId="4" applyFont="1" applyBorder="1" applyAlignment="1">
      <alignment horizontal="center" vertical="center" wrapText="1"/>
    </xf>
    <xf numFmtId="14" fontId="17" fillId="0" borderId="1" xfId="4"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7" borderId="1" xfId="4" applyFont="1" applyFill="1" applyBorder="1" applyAlignment="1">
      <alignment horizontal="left" vertical="center" wrapText="1"/>
    </xf>
    <xf numFmtId="0" fontId="18" fillId="8" borderId="1" xfId="4" applyFont="1" applyFill="1" applyBorder="1" applyAlignment="1">
      <alignment horizontal="center" wrapText="1"/>
    </xf>
    <xf numFmtId="0" fontId="16" fillId="8" borderId="1" xfId="4" applyFont="1" applyFill="1" applyBorder="1" applyAlignment="1">
      <alignment horizontal="left" wrapText="1"/>
    </xf>
    <xf numFmtId="0" fontId="18"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8" borderId="1" xfId="4" applyFont="1" applyFill="1" applyBorder="1" applyAlignment="1">
      <alignment horizontal="center" vertical="center" wrapText="1"/>
    </xf>
    <xf numFmtId="0" fontId="18" fillId="8" borderId="1" xfId="4" applyFont="1" applyFill="1" applyBorder="1" applyAlignment="1">
      <alignment horizontal="center" vertical="center" wrapText="1"/>
    </xf>
    <xf numFmtId="0" fontId="16" fillId="0" borderId="1" xfId="4"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cellXfs>
  <cellStyles count="6">
    <cellStyle name="Comma" xfId="1" builtinId="3"/>
    <cellStyle name="Komma 2" xfId="3"/>
    <cellStyle name="Link 2" xfId="5"/>
    <cellStyle name="Normal" xfId="0" builtinId="0"/>
    <cellStyle name="Normal 2" xfId="4"/>
    <cellStyle name="Percent" xfId="2"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342901</xdr:colOff>
      <xdr:row>21</xdr:row>
      <xdr:rowOff>171450</xdr:rowOff>
    </xdr:from>
    <xdr:to>
      <xdr:col>5</xdr:col>
      <xdr:colOff>285751</xdr:colOff>
      <xdr:row>30</xdr:row>
      <xdr:rowOff>95250</xdr:rowOff>
    </xdr:to>
    <xdr:pic>
      <xdr:nvPicPr>
        <xdr:cNvPr id="3" name="Image 1"/>
        <xdr:cNvPicPr/>
      </xdr:nvPicPr>
      <xdr:blipFill>
        <a:blip xmlns:r="http://schemas.openxmlformats.org/officeDocument/2006/relationships" r:embed="rId1"/>
        <a:stretch/>
      </xdr:blipFill>
      <xdr:spPr>
        <a:xfrm>
          <a:off x="342901" y="5686425"/>
          <a:ext cx="5200650" cy="2905125"/>
        </a:xfrm>
        <a:prstGeom prst="rect">
          <a:avLst/>
        </a:prstGeom>
        <a:ln>
          <a:noFill/>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drive.google.com/drive/folders/0BxElepoDm95sZXZaYzFKNDN2RGs" TargetMode="External"/><Relationship Id="rId2" Type="http://schemas.openxmlformats.org/officeDocument/2006/relationships/hyperlink" Target="http://piwik.vliz.be/index.php?module=CoreHome&amp;action=index&amp;idSite=28&amp;period=day&amp;date=yesterday&amp;updated=1" TargetMode="External"/><Relationship Id="rId1" Type="http://schemas.openxmlformats.org/officeDocument/2006/relationships/hyperlink" Target="http://piwik.vliz.be/index.php?module=CoreHome&amp;action=index&amp;idSite=28&amp;period=day&amp;date=yesterday&amp;updated=1" TargetMode="External"/><Relationship Id="rId5" Type="http://schemas.openxmlformats.org/officeDocument/2006/relationships/drawing" Target="../drawings/drawing1.xml"/><Relationship Id="rId4" Type="http://schemas.openxmlformats.org/officeDocument/2006/relationships/hyperlink" Target="https://drive.google.com/drive/folders/0BxElepoDm95sZXZaYzFKNDN2RG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piwik.vliz.be/index.php?module=CoreHome&amp;action=index&amp;idSite=24&amp;period=day&amp;date=yesterday&amp;update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8&amp;period=day&amp;date=yesterday&amp;update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workbookViewId="0"/>
  </sheetViews>
  <sheetFormatPr defaultColWidth="9.21875" defaultRowHeight="15.6"/>
  <cols>
    <col min="1" max="1" width="15.77734375" style="46" customWidth="1"/>
    <col min="2" max="2" width="22.5546875" style="46" customWidth="1"/>
    <col min="3" max="3" width="11.21875" style="46" customWidth="1"/>
    <col min="4" max="4" width="12" style="46" customWidth="1"/>
    <col min="5" max="5" width="16.21875" style="46" customWidth="1"/>
    <col min="6" max="6" width="18.77734375" style="46" customWidth="1"/>
    <col min="7" max="7" width="14.21875" style="46" customWidth="1"/>
    <col min="8" max="8" width="16.21875" style="46" customWidth="1"/>
    <col min="9" max="9" width="15.5546875" style="46" customWidth="1"/>
    <col min="10" max="10" width="12.44140625" style="46" customWidth="1"/>
    <col min="11" max="11" width="9.21875" style="46"/>
    <col min="12" max="12" width="25.5546875" style="46" bestFit="1" customWidth="1"/>
    <col min="13" max="16384" width="9.21875" style="46"/>
  </cols>
  <sheetData>
    <row r="1" spans="1:12" ht="17.399999999999999">
      <c r="A1" s="45" t="s">
        <v>195</v>
      </c>
    </row>
    <row r="2" spans="1:12" ht="32.25" customHeight="1">
      <c r="A2" s="173" t="s">
        <v>296</v>
      </c>
      <c r="B2" s="67" t="s">
        <v>78</v>
      </c>
      <c r="C2" s="67" t="s">
        <v>79</v>
      </c>
      <c r="D2" s="67" t="s">
        <v>80</v>
      </c>
      <c r="E2" s="66"/>
      <c r="F2" s="66"/>
      <c r="G2" s="66"/>
      <c r="H2" s="66"/>
      <c r="I2" s="67" t="s">
        <v>81</v>
      </c>
      <c r="J2" s="67" t="s">
        <v>297</v>
      </c>
      <c r="K2" s="47"/>
    </row>
    <row r="3" spans="1:12" ht="25.5" customHeight="1">
      <c r="A3" s="173"/>
      <c r="B3" s="83" t="s">
        <v>469</v>
      </c>
      <c r="C3" s="66" t="s">
        <v>12</v>
      </c>
      <c r="D3" s="66" t="s">
        <v>30</v>
      </c>
      <c r="E3" s="66"/>
      <c r="F3" s="66"/>
      <c r="G3" s="66"/>
      <c r="H3" s="66"/>
      <c r="I3" s="66">
        <v>824059</v>
      </c>
      <c r="J3" s="93">
        <v>-0.04</v>
      </c>
    </row>
    <row r="4" spans="1:12" ht="30">
      <c r="A4" s="65" t="s">
        <v>77</v>
      </c>
      <c r="B4" s="13" t="s">
        <v>261</v>
      </c>
      <c r="C4" s="13" t="s">
        <v>0</v>
      </c>
      <c r="D4" s="13" t="s">
        <v>1</v>
      </c>
      <c r="E4" s="13" t="s">
        <v>2</v>
      </c>
      <c r="F4" s="13" t="s">
        <v>3</v>
      </c>
      <c r="G4" s="13" t="s">
        <v>4</v>
      </c>
      <c r="H4" s="13" t="s">
        <v>5</v>
      </c>
      <c r="I4" s="14" t="s">
        <v>6</v>
      </c>
      <c r="J4" s="15" t="s">
        <v>298</v>
      </c>
    </row>
    <row r="5" spans="1:12" ht="16.5" customHeight="1">
      <c r="A5" s="68" t="s">
        <v>299</v>
      </c>
      <c r="B5" s="74">
        <v>52845</v>
      </c>
      <c r="C5" s="74">
        <v>13543</v>
      </c>
      <c r="D5" s="74">
        <v>147743</v>
      </c>
      <c r="E5" s="74">
        <v>2297</v>
      </c>
      <c r="F5" s="74">
        <v>9728</v>
      </c>
      <c r="G5" s="74">
        <v>33001</v>
      </c>
      <c r="H5" s="74">
        <v>9863</v>
      </c>
      <c r="I5" s="75">
        <v>269020</v>
      </c>
      <c r="J5" s="76">
        <v>0</v>
      </c>
    </row>
    <row r="6" spans="1:12" ht="30">
      <c r="A6" s="68" t="s">
        <v>300</v>
      </c>
      <c r="B6" s="74">
        <v>24640</v>
      </c>
      <c r="C6" s="77">
        <v>10110</v>
      </c>
      <c r="D6" s="78">
        <v>25396</v>
      </c>
      <c r="E6" s="78">
        <v>2520</v>
      </c>
      <c r="F6" s="78">
        <v>7390</v>
      </c>
      <c r="G6" s="78">
        <v>14250</v>
      </c>
      <c r="H6" s="78">
        <v>1550</v>
      </c>
      <c r="I6" s="75">
        <f>SUM(B6:H6)</f>
        <v>85856</v>
      </c>
      <c r="J6" s="76">
        <v>0</v>
      </c>
    </row>
    <row r="7" spans="1:12" ht="30">
      <c r="A7" s="68" t="s">
        <v>301</v>
      </c>
      <c r="B7" s="74">
        <v>42296</v>
      </c>
      <c r="C7" s="74">
        <v>19690</v>
      </c>
      <c r="D7" s="74">
        <v>83370</v>
      </c>
      <c r="E7" s="74">
        <v>3442</v>
      </c>
      <c r="F7" s="74">
        <v>175639</v>
      </c>
      <c r="G7" s="74">
        <v>64696</v>
      </c>
      <c r="H7" s="74">
        <v>0</v>
      </c>
      <c r="I7" s="75">
        <v>252306</v>
      </c>
      <c r="J7" s="76">
        <v>0</v>
      </c>
    </row>
    <row r="8" spans="1:12" ht="30">
      <c r="A8" s="68" t="s">
        <v>302</v>
      </c>
      <c r="B8" s="74">
        <v>2219</v>
      </c>
      <c r="C8" s="74">
        <v>3427</v>
      </c>
      <c r="D8" s="74">
        <v>64</v>
      </c>
      <c r="E8" s="74">
        <v>379</v>
      </c>
      <c r="F8" s="74">
        <v>3876</v>
      </c>
      <c r="G8" s="74">
        <v>58</v>
      </c>
      <c r="H8" s="74">
        <v>407</v>
      </c>
      <c r="I8" s="75">
        <v>10430</v>
      </c>
      <c r="J8" s="76">
        <v>0</v>
      </c>
    </row>
    <row r="9" spans="1:12">
      <c r="A9" s="68" t="s">
        <v>303</v>
      </c>
      <c r="B9" s="74">
        <v>3736</v>
      </c>
      <c r="C9" s="74">
        <v>6213</v>
      </c>
      <c r="D9" s="74">
        <v>3929</v>
      </c>
      <c r="E9" s="74">
        <v>128</v>
      </c>
      <c r="F9" s="74">
        <v>752</v>
      </c>
      <c r="G9" s="74">
        <v>8042</v>
      </c>
      <c r="H9" s="74">
        <v>0</v>
      </c>
      <c r="I9" s="75">
        <v>12918</v>
      </c>
      <c r="J9" s="76">
        <v>0</v>
      </c>
    </row>
    <row r="10" spans="1:12">
      <c r="A10" s="68" t="s">
        <v>304</v>
      </c>
      <c r="B10" s="84">
        <v>51639</v>
      </c>
      <c r="C10" s="84">
        <v>887</v>
      </c>
      <c r="D10" s="84">
        <v>20346</v>
      </c>
      <c r="E10" s="84">
        <v>9738</v>
      </c>
      <c r="F10" s="84">
        <v>14081</v>
      </c>
      <c r="G10" s="84">
        <v>96838</v>
      </c>
      <c r="H10" s="74">
        <v>0</v>
      </c>
      <c r="I10" s="85">
        <v>193529</v>
      </c>
      <c r="J10" s="76">
        <v>-0.19</v>
      </c>
      <c r="L10" s="86" t="s">
        <v>470</v>
      </c>
    </row>
    <row r="11" spans="1:12">
      <c r="A11" s="68"/>
      <c r="B11" s="84"/>
      <c r="C11" s="84"/>
      <c r="D11" s="84"/>
      <c r="E11" s="84"/>
      <c r="F11" s="84"/>
      <c r="G11" s="84"/>
      <c r="H11" s="84"/>
      <c r="I11" s="85"/>
      <c r="J11" s="76"/>
    </row>
    <row r="12" spans="1:12">
      <c r="A12" s="68"/>
      <c r="B12" s="64"/>
      <c r="C12" s="64"/>
      <c r="D12" s="64"/>
      <c r="E12" s="64"/>
      <c r="F12" s="64"/>
      <c r="G12" s="64"/>
      <c r="H12" s="64"/>
      <c r="I12" s="38"/>
      <c r="J12" s="38"/>
    </row>
    <row r="13" spans="1:12" s="48" customFormat="1" ht="15">
      <c r="A13" s="79" t="s">
        <v>305</v>
      </c>
    </row>
    <row r="14" spans="1:12">
      <c r="A14" s="26" t="s">
        <v>231</v>
      </c>
    </row>
    <row r="15" spans="1:12">
      <c r="A15" s="26" t="s">
        <v>229</v>
      </c>
    </row>
    <row r="16" spans="1:12">
      <c r="A16" s="26" t="s">
        <v>8</v>
      </c>
      <c r="B16" s="48"/>
      <c r="C16" s="48"/>
      <c r="D16" s="48"/>
    </row>
    <row r="17" spans="1:8">
      <c r="A17" s="26" t="s">
        <v>306</v>
      </c>
      <c r="B17" s="48"/>
      <c r="C17" s="48"/>
      <c r="D17" s="48"/>
    </row>
    <row r="18" spans="1:8">
      <c r="A18" s="26" t="s">
        <v>307</v>
      </c>
      <c r="B18" s="48"/>
      <c r="C18" s="48"/>
      <c r="D18" s="48"/>
    </row>
    <row r="19" spans="1:8">
      <c r="A19" s="26" t="s">
        <v>308</v>
      </c>
      <c r="B19" s="48"/>
      <c r="C19" s="48"/>
      <c r="D19" s="48"/>
    </row>
    <row r="20" spans="1:8">
      <c r="A20" s="26" t="s">
        <v>232</v>
      </c>
      <c r="B20" s="48"/>
      <c r="C20" s="48"/>
      <c r="D20" s="48"/>
    </row>
    <row r="21" spans="1:8">
      <c r="A21" s="26" t="s">
        <v>309</v>
      </c>
      <c r="B21" s="48"/>
      <c r="C21" s="48"/>
      <c r="D21" s="48"/>
    </row>
    <row r="22" spans="1:8">
      <c r="B22" s="48"/>
      <c r="C22" s="48"/>
      <c r="D22" s="48"/>
    </row>
    <row r="25" spans="1:8">
      <c r="A25" s="49" t="s">
        <v>9</v>
      </c>
      <c r="B25" s="49" t="s">
        <v>10</v>
      </c>
      <c r="C25" s="26"/>
      <c r="D25" s="26"/>
      <c r="E25" s="4" t="s">
        <v>22</v>
      </c>
      <c r="F25" s="4" t="s">
        <v>23</v>
      </c>
      <c r="G25" s="4" t="s">
        <v>24</v>
      </c>
      <c r="H25" s="4" t="s">
        <v>25</v>
      </c>
    </row>
    <row r="26" spans="1:8" ht="26.4">
      <c r="A26" s="50" t="s">
        <v>11</v>
      </c>
      <c r="B26" s="63" t="s">
        <v>11</v>
      </c>
      <c r="C26" s="26"/>
      <c r="D26" s="26"/>
      <c r="E26" s="62" t="s">
        <v>11</v>
      </c>
      <c r="F26" s="63" t="s">
        <v>26</v>
      </c>
      <c r="G26" s="63" t="s">
        <v>27</v>
      </c>
      <c r="H26" s="63" t="s">
        <v>28</v>
      </c>
    </row>
    <row r="27" spans="1:8" ht="66">
      <c r="A27" s="50" t="s">
        <v>12</v>
      </c>
      <c r="B27" s="63" t="s">
        <v>13</v>
      </c>
      <c r="C27" s="26"/>
      <c r="D27" s="26"/>
      <c r="E27" s="62" t="s">
        <v>12</v>
      </c>
      <c r="F27" s="63" t="s">
        <v>29</v>
      </c>
      <c r="G27" s="63" t="s">
        <v>27</v>
      </c>
      <c r="H27" s="63" t="s">
        <v>30</v>
      </c>
    </row>
    <row r="28" spans="1:8" ht="118.8">
      <c r="A28" s="50" t="s">
        <v>14</v>
      </c>
      <c r="B28" s="63" t="s">
        <v>15</v>
      </c>
      <c r="C28" s="26"/>
      <c r="D28" s="26"/>
      <c r="E28" s="62" t="s">
        <v>14</v>
      </c>
      <c r="F28" s="63" t="s">
        <v>31</v>
      </c>
      <c r="G28" s="63" t="s">
        <v>27</v>
      </c>
      <c r="H28" s="63" t="s">
        <v>30</v>
      </c>
    </row>
    <row r="29" spans="1:8" ht="145.19999999999999">
      <c r="A29" s="50" t="s">
        <v>16</v>
      </c>
      <c r="B29" s="63" t="s">
        <v>17</v>
      </c>
      <c r="C29" s="26"/>
      <c r="D29" s="26"/>
      <c r="E29" s="62" t="s">
        <v>16</v>
      </c>
      <c r="F29" s="63" t="s">
        <v>32</v>
      </c>
      <c r="G29" s="63" t="s">
        <v>33</v>
      </c>
      <c r="H29" s="63" t="s">
        <v>34</v>
      </c>
    </row>
    <row r="30" spans="1:8" ht="118.8">
      <c r="A30" s="50" t="s">
        <v>18</v>
      </c>
      <c r="B30" s="63" t="s">
        <v>310</v>
      </c>
      <c r="C30" s="26"/>
      <c r="D30" s="26"/>
      <c r="E30" s="62" t="s">
        <v>18</v>
      </c>
      <c r="F30" s="63" t="s">
        <v>26</v>
      </c>
      <c r="G30" s="63" t="s">
        <v>35</v>
      </c>
      <c r="H30" s="63" t="s">
        <v>28</v>
      </c>
    </row>
    <row r="31" spans="1:8" ht="66">
      <c r="A31" s="50" t="s">
        <v>19</v>
      </c>
      <c r="B31" s="63" t="s">
        <v>259</v>
      </c>
      <c r="C31" s="26"/>
      <c r="D31" s="26"/>
      <c r="E31" s="62" t="s">
        <v>19</v>
      </c>
      <c r="F31" s="63" t="s">
        <v>36</v>
      </c>
      <c r="G31" s="63" t="s">
        <v>27</v>
      </c>
      <c r="H31" s="63" t="s">
        <v>28</v>
      </c>
    </row>
    <row r="32" spans="1:8" ht="132">
      <c r="A32" s="50" t="s">
        <v>20</v>
      </c>
      <c r="B32" s="63" t="s">
        <v>21</v>
      </c>
      <c r="C32" s="26"/>
      <c r="D32" s="26"/>
      <c r="E32" s="174" t="s">
        <v>20</v>
      </c>
      <c r="F32" s="175" t="s">
        <v>37</v>
      </c>
      <c r="G32" s="175" t="s">
        <v>27</v>
      </c>
      <c r="H32" s="5" t="s">
        <v>30</v>
      </c>
    </row>
    <row r="33" spans="1:8" ht="24">
      <c r="A33" s="26"/>
      <c r="B33" s="26"/>
      <c r="C33" s="26"/>
      <c r="D33" s="26"/>
      <c r="E33" s="174"/>
      <c r="F33" s="175"/>
      <c r="G33" s="175"/>
      <c r="H33" s="51" t="s">
        <v>123</v>
      </c>
    </row>
    <row r="34" spans="1:8">
      <c r="E34" s="26" t="s">
        <v>120</v>
      </c>
      <c r="F34" s="52"/>
      <c r="G34" s="52"/>
      <c r="H34" s="52"/>
    </row>
    <row r="35" spans="1:8">
      <c r="E35" s="26" t="s">
        <v>121</v>
      </c>
      <c r="F35" s="52"/>
      <c r="G35" s="52"/>
      <c r="H35" s="52"/>
    </row>
    <row r="36" spans="1:8">
      <c r="F36" s="52"/>
      <c r="G36" s="52"/>
      <c r="H36" s="52"/>
    </row>
  </sheetData>
  <mergeCells count="4">
    <mergeCell ref="A2:A3"/>
    <mergeCell ref="E32:E33"/>
    <mergeCell ref="F32:F33"/>
    <mergeCell ref="G32:G33"/>
  </mergeCell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B3" sqref="B3"/>
    </sheetView>
  </sheetViews>
  <sheetFormatPr defaultColWidth="9.21875" defaultRowHeight="14.4"/>
  <cols>
    <col min="1" max="1" width="15.21875" style="22" customWidth="1"/>
    <col min="2" max="4" width="31.44140625" style="22" customWidth="1"/>
    <col min="5" max="16384" width="9.21875" style="22"/>
  </cols>
  <sheetData>
    <row r="1" spans="1:4" ht="17.399999999999999">
      <c r="A1" s="21" t="s">
        <v>202</v>
      </c>
    </row>
    <row r="2" spans="1:4" ht="15">
      <c r="A2" s="173" t="s">
        <v>124</v>
      </c>
      <c r="B2" s="34" t="s">
        <v>78</v>
      </c>
      <c r="C2" s="34" t="s">
        <v>79</v>
      </c>
      <c r="D2" s="10"/>
    </row>
    <row r="3" spans="1:4" ht="27.75" customHeight="1">
      <c r="A3" s="173"/>
      <c r="B3" s="83" t="s">
        <v>468</v>
      </c>
      <c r="C3" s="66" t="s">
        <v>12</v>
      </c>
      <c r="D3" s="41"/>
    </row>
    <row r="4" spans="1:4" ht="30">
      <c r="A4" s="3" t="s">
        <v>125</v>
      </c>
      <c r="B4" s="37" t="s">
        <v>284</v>
      </c>
      <c r="C4" s="37" t="s">
        <v>285</v>
      </c>
      <c r="D4" s="37" t="s">
        <v>286</v>
      </c>
    </row>
    <row r="5" spans="1:4" ht="15">
      <c r="A5" s="36" t="s">
        <v>11</v>
      </c>
      <c r="B5" s="39"/>
      <c r="C5" s="35"/>
      <c r="D5" s="40"/>
    </row>
    <row r="6" spans="1:4" ht="15">
      <c r="A6" s="36" t="s">
        <v>12</v>
      </c>
      <c r="B6" s="140">
        <v>1</v>
      </c>
      <c r="C6" s="139" t="s">
        <v>451</v>
      </c>
      <c r="D6" s="140">
        <v>0.99306000000000005</v>
      </c>
    </row>
    <row r="7" spans="1:4" ht="15">
      <c r="A7" s="36" t="s">
        <v>14</v>
      </c>
      <c r="B7" s="40"/>
      <c r="C7" s="35"/>
      <c r="D7" s="40"/>
    </row>
    <row r="8" spans="1:4" ht="15">
      <c r="A8" s="36" t="s">
        <v>16</v>
      </c>
      <c r="B8" s="39"/>
      <c r="C8" s="35"/>
      <c r="D8" s="40"/>
    </row>
    <row r="9" spans="1:4" ht="15">
      <c r="A9" s="36" t="s">
        <v>18</v>
      </c>
      <c r="B9" s="39"/>
      <c r="C9" s="35"/>
      <c r="D9" s="40"/>
    </row>
    <row r="10" spans="1:4" ht="15">
      <c r="A10" s="36" t="s">
        <v>19</v>
      </c>
      <c r="B10" s="39"/>
      <c r="C10" s="35"/>
      <c r="D10" s="40"/>
    </row>
    <row r="11" spans="1:4" ht="30">
      <c r="A11" s="36" t="s">
        <v>20</v>
      </c>
      <c r="B11" s="39"/>
      <c r="C11" s="35"/>
      <c r="D11" s="40"/>
    </row>
    <row r="12" spans="1:4" ht="15">
      <c r="A12" s="26" t="s">
        <v>228</v>
      </c>
      <c r="B12" s="27"/>
      <c r="C12" s="27"/>
      <c r="D12" s="27"/>
    </row>
    <row r="13" spans="1:4" ht="15">
      <c r="A13" s="26" t="s">
        <v>229</v>
      </c>
      <c r="B13" s="27"/>
      <c r="C13" s="27"/>
      <c r="D13" s="27"/>
    </row>
    <row r="14" spans="1:4" ht="15">
      <c r="A14" s="26" t="s">
        <v>287</v>
      </c>
      <c r="B14" s="27"/>
      <c r="C14" s="27"/>
      <c r="D14" s="27"/>
    </row>
    <row r="15" spans="1:4" ht="15">
      <c r="A15" s="26" t="s">
        <v>288</v>
      </c>
      <c r="B15" s="27"/>
      <c r="C15" s="27"/>
      <c r="D15" s="27"/>
    </row>
    <row r="16" spans="1:4" ht="15">
      <c r="A16" s="26" t="s">
        <v>289</v>
      </c>
      <c r="B16" s="27"/>
      <c r="C16" s="27"/>
      <c r="D16" s="27"/>
    </row>
    <row r="17" spans="1:4" ht="15">
      <c r="A17" s="56"/>
      <c r="B17" s="27"/>
      <c r="C17" s="27"/>
      <c r="D17" s="27"/>
    </row>
    <row r="18" spans="1:4" ht="15">
      <c r="B18" s="27"/>
      <c r="C18" s="27"/>
      <c r="D18" s="2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workbookViewId="0">
      <selection activeCell="K4" sqref="K4"/>
    </sheetView>
  </sheetViews>
  <sheetFormatPr defaultColWidth="9.21875" defaultRowHeight="14.4"/>
  <cols>
    <col min="1" max="1" width="15.44140625" style="22" customWidth="1"/>
    <col min="2" max="2" width="19.21875" style="22" customWidth="1"/>
    <col min="3" max="3" width="13.21875" style="22" customWidth="1"/>
    <col min="4" max="4" width="16.21875" style="22" customWidth="1"/>
    <col min="5" max="5" width="14.77734375" style="22" customWidth="1"/>
    <col min="6" max="9" width="9.21875" style="22"/>
    <col min="10" max="10" width="17.77734375" style="22" customWidth="1"/>
    <col min="11" max="11" width="19.5546875" style="22" customWidth="1"/>
    <col min="12" max="12" width="20" style="22" customWidth="1"/>
    <col min="13" max="13" width="13.44140625" style="22" customWidth="1"/>
    <col min="14" max="14" width="15.21875" style="22" customWidth="1"/>
    <col min="15" max="16384" width="9.21875" style="22"/>
  </cols>
  <sheetData>
    <row r="1" spans="1:14" ht="17.399999999999999">
      <c r="A1" s="151" t="s">
        <v>203</v>
      </c>
      <c r="B1" s="141"/>
      <c r="C1" s="141"/>
      <c r="D1" s="141"/>
      <c r="E1" s="141"/>
      <c r="F1" s="141"/>
      <c r="G1" s="141"/>
      <c r="H1" s="141"/>
      <c r="I1" s="141"/>
      <c r="J1" s="141"/>
      <c r="K1" s="141"/>
      <c r="L1" s="141"/>
      <c r="M1" s="141"/>
      <c r="N1" s="141"/>
    </row>
    <row r="2" spans="1:14" ht="15">
      <c r="A2" s="154" t="s">
        <v>174</v>
      </c>
      <c r="B2" s="141"/>
      <c r="C2" s="141"/>
      <c r="D2" s="141"/>
      <c r="E2" s="141"/>
      <c r="F2" s="141"/>
      <c r="G2" s="141"/>
      <c r="H2" s="141"/>
      <c r="I2" s="141"/>
      <c r="J2" s="155" t="s">
        <v>175</v>
      </c>
      <c r="K2" s="141"/>
      <c r="L2" s="141"/>
      <c r="M2" s="141"/>
      <c r="N2" s="141"/>
    </row>
    <row r="3" spans="1:14" ht="15">
      <c r="A3" s="176" t="s">
        <v>126</v>
      </c>
      <c r="B3" s="144" t="s">
        <v>78</v>
      </c>
      <c r="C3" s="144" t="s">
        <v>79</v>
      </c>
      <c r="D3" s="156"/>
      <c r="E3" s="152"/>
      <c r="F3" s="141"/>
      <c r="G3" s="141"/>
      <c r="H3" s="141"/>
      <c r="I3" s="141"/>
      <c r="J3" s="176" t="s">
        <v>132</v>
      </c>
      <c r="K3" s="144" t="s">
        <v>133</v>
      </c>
      <c r="L3" s="144" t="s">
        <v>22</v>
      </c>
      <c r="M3" s="183" t="s">
        <v>177</v>
      </c>
      <c r="N3" s="183"/>
    </row>
    <row r="4" spans="1:14" ht="24">
      <c r="A4" s="176"/>
      <c r="B4" s="83" t="s">
        <v>468</v>
      </c>
      <c r="C4" s="145" t="s">
        <v>12</v>
      </c>
      <c r="D4" s="157" t="s">
        <v>431</v>
      </c>
      <c r="E4" s="145"/>
      <c r="F4" s="141"/>
      <c r="G4" s="141"/>
      <c r="H4" s="141"/>
      <c r="I4" s="141"/>
      <c r="J4" s="176"/>
      <c r="K4" s="83" t="s">
        <v>468</v>
      </c>
      <c r="L4" s="145" t="s">
        <v>12</v>
      </c>
      <c r="M4" s="145">
        <v>48</v>
      </c>
      <c r="N4" s="145"/>
    </row>
    <row r="5" spans="1:14" ht="15">
      <c r="A5" s="147" t="s">
        <v>127</v>
      </c>
      <c r="B5" s="184" t="s">
        <v>128</v>
      </c>
      <c r="C5" s="184"/>
      <c r="D5" s="143" t="s">
        <v>129</v>
      </c>
      <c r="E5" s="143" t="s">
        <v>283</v>
      </c>
      <c r="F5" s="141"/>
      <c r="G5" s="141"/>
      <c r="H5" s="141"/>
      <c r="I5" s="141"/>
      <c r="J5" s="185" t="s">
        <v>134</v>
      </c>
      <c r="K5" s="183" t="s">
        <v>135</v>
      </c>
      <c r="L5" s="183"/>
      <c r="M5" s="144" t="s">
        <v>176</v>
      </c>
      <c r="N5" s="144" t="s">
        <v>137</v>
      </c>
    </row>
    <row r="6" spans="1:14" ht="15">
      <c r="A6" s="147"/>
      <c r="B6" s="158" t="s">
        <v>95</v>
      </c>
      <c r="C6" s="158" t="s">
        <v>96</v>
      </c>
      <c r="D6" s="143"/>
      <c r="E6" s="143"/>
      <c r="F6" s="141"/>
      <c r="G6" s="141"/>
      <c r="H6" s="141"/>
      <c r="I6" s="141"/>
      <c r="J6" s="185"/>
      <c r="K6" s="183"/>
      <c r="L6" s="183"/>
      <c r="M6" s="144"/>
      <c r="N6" s="144"/>
    </row>
    <row r="7" spans="1:14" ht="15">
      <c r="A7" s="142" t="s">
        <v>395</v>
      </c>
      <c r="B7" s="153">
        <v>5.32407407407407E-4</v>
      </c>
      <c r="C7" s="153">
        <v>8.9120370370370395E-4</v>
      </c>
      <c r="D7" s="146">
        <v>67.391304347826207</v>
      </c>
      <c r="E7" s="146" t="s">
        <v>452</v>
      </c>
      <c r="F7" s="141"/>
      <c r="G7" s="141"/>
      <c r="H7" s="141"/>
      <c r="I7" s="141"/>
      <c r="J7" s="185"/>
      <c r="K7" s="183"/>
      <c r="L7" s="183"/>
      <c r="M7" s="144" t="s">
        <v>136</v>
      </c>
      <c r="N7" s="143" t="s">
        <v>260</v>
      </c>
    </row>
    <row r="8" spans="1:14" ht="15">
      <c r="A8" s="142" t="s">
        <v>392</v>
      </c>
      <c r="B8" s="153">
        <v>9.6064814814814797E-4</v>
      </c>
      <c r="C8" s="153">
        <v>5.4398148148148101E-4</v>
      </c>
      <c r="D8" s="146">
        <v>-43.3734939759036</v>
      </c>
      <c r="E8" s="146" t="s">
        <v>452</v>
      </c>
      <c r="F8" s="141"/>
      <c r="G8" s="141"/>
      <c r="H8" s="141"/>
      <c r="I8" s="141"/>
      <c r="J8" s="159" t="s">
        <v>138</v>
      </c>
      <c r="K8" s="145" t="s">
        <v>139</v>
      </c>
      <c r="L8" s="145" t="s">
        <v>139</v>
      </c>
      <c r="M8" s="160" t="s">
        <v>453</v>
      </c>
      <c r="N8" s="161"/>
    </row>
    <row r="9" spans="1:14" ht="15">
      <c r="A9" s="142" t="s">
        <v>393</v>
      </c>
      <c r="B9" s="153">
        <v>1.1574074074074099E-3</v>
      </c>
      <c r="C9" s="153">
        <v>1.2615740740740699E-3</v>
      </c>
      <c r="D9" s="146">
        <v>8.9999999999997407</v>
      </c>
      <c r="E9" s="146" t="s">
        <v>454</v>
      </c>
      <c r="F9" s="141"/>
      <c r="G9" s="141"/>
      <c r="H9" s="141"/>
      <c r="I9" s="141"/>
      <c r="J9" s="150" t="s">
        <v>140</v>
      </c>
      <c r="K9" s="145"/>
      <c r="L9" s="145"/>
      <c r="M9" s="145">
        <v>3</v>
      </c>
      <c r="N9" s="146" t="s">
        <v>260</v>
      </c>
    </row>
    <row r="10" spans="1:14" ht="15">
      <c r="A10" s="142" t="s">
        <v>394</v>
      </c>
      <c r="B10" s="153">
        <v>7.5231481481481503E-4</v>
      </c>
      <c r="C10" s="153">
        <v>1.9675925925925899E-4</v>
      </c>
      <c r="D10" s="146">
        <v>-73.846153846153896</v>
      </c>
      <c r="E10" s="146" t="s">
        <v>452</v>
      </c>
      <c r="F10" s="141"/>
      <c r="G10" s="141"/>
      <c r="H10" s="141"/>
      <c r="I10" s="141"/>
      <c r="J10" s="150" t="s">
        <v>141</v>
      </c>
      <c r="K10" s="146"/>
      <c r="L10" s="162"/>
      <c r="M10" s="145">
        <v>3</v>
      </c>
      <c r="N10" s="146"/>
    </row>
    <row r="11" spans="1:14" ht="15">
      <c r="A11" s="148" t="s">
        <v>228</v>
      </c>
      <c r="B11" s="141"/>
      <c r="C11" s="141"/>
      <c r="D11" s="141"/>
      <c r="E11" s="141"/>
      <c r="F11" s="141"/>
      <c r="G11" s="141"/>
      <c r="H11" s="141"/>
      <c r="I11" s="141"/>
      <c r="J11" s="150" t="s">
        <v>142</v>
      </c>
      <c r="K11" s="146"/>
      <c r="L11" s="146"/>
      <c r="M11" s="145">
        <v>3</v>
      </c>
      <c r="N11" s="146"/>
    </row>
    <row r="12" spans="1:14" ht="120">
      <c r="A12" s="148" t="s">
        <v>229</v>
      </c>
      <c r="B12" s="148"/>
      <c r="C12" s="148"/>
      <c r="D12" s="148"/>
      <c r="E12" s="148"/>
      <c r="F12" s="141"/>
      <c r="G12" s="141"/>
      <c r="H12" s="141"/>
      <c r="I12" s="141"/>
      <c r="J12" s="150" t="s">
        <v>143</v>
      </c>
      <c r="K12" s="145"/>
      <c r="L12" s="145" t="s">
        <v>455</v>
      </c>
      <c r="M12" s="145">
        <v>0</v>
      </c>
      <c r="N12" s="146"/>
    </row>
    <row r="13" spans="1:14" ht="15">
      <c r="A13" s="148" t="s">
        <v>456</v>
      </c>
      <c r="B13" s="149"/>
      <c r="C13" s="149"/>
      <c r="D13" s="149"/>
      <c r="E13" s="149"/>
      <c r="F13" s="141"/>
      <c r="G13" s="141"/>
      <c r="H13" s="141"/>
      <c r="I13" s="141"/>
      <c r="J13" s="159" t="s">
        <v>144</v>
      </c>
      <c r="K13" s="145" t="s">
        <v>139</v>
      </c>
      <c r="L13" s="145" t="s">
        <v>139</v>
      </c>
      <c r="M13" s="145" t="s">
        <v>457</v>
      </c>
      <c r="N13" s="161"/>
    </row>
    <row r="14" spans="1:14" ht="25.5" customHeight="1">
      <c r="A14" s="148" t="s">
        <v>458</v>
      </c>
      <c r="B14" s="141"/>
      <c r="C14" s="141"/>
      <c r="D14" s="141"/>
      <c r="E14" s="141"/>
      <c r="F14" s="141"/>
      <c r="G14" s="141"/>
      <c r="H14" s="141"/>
      <c r="I14" s="141"/>
      <c r="J14" s="150" t="s">
        <v>145</v>
      </c>
      <c r="K14" s="146"/>
      <c r="L14" s="146" t="s">
        <v>459</v>
      </c>
      <c r="M14" s="145">
        <v>1</v>
      </c>
      <c r="N14" s="146" t="s">
        <v>260</v>
      </c>
    </row>
    <row r="15" spans="1:14" ht="30">
      <c r="A15" s="141"/>
      <c r="B15" s="141"/>
      <c r="C15" s="141"/>
      <c r="D15" s="141"/>
      <c r="E15" s="141"/>
      <c r="F15" s="141"/>
      <c r="G15" s="141"/>
      <c r="H15" s="141"/>
      <c r="I15" s="141"/>
      <c r="J15" s="150" t="s">
        <v>146</v>
      </c>
      <c r="K15" s="145"/>
      <c r="L15" s="145"/>
      <c r="M15" s="145">
        <v>3</v>
      </c>
      <c r="N15" s="146"/>
    </row>
    <row r="16" spans="1:14" ht="15">
      <c r="A16" s="154" t="s">
        <v>130</v>
      </c>
      <c r="B16" s="141"/>
      <c r="C16" s="141"/>
      <c r="D16" s="141"/>
      <c r="E16" s="141"/>
      <c r="F16" s="141"/>
      <c r="G16" s="141"/>
      <c r="H16" s="141"/>
      <c r="I16" s="141"/>
      <c r="J16" s="150" t="s">
        <v>147</v>
      </c>
      <c r="K16" s="145"/>
      <c r="L16" s="145"/>
      <c r="M16" s="145">
        <v>3</v>
      </c>
      <c r="N16" s="146"/>
    </row>
    <row r="17" spans="1:14" ht="15">
      <c r="A17" s="141"/>
      <c r="B17" s="141"/>
      <c r="C17" s="141"/>
      <c r="D17" s="141"/>
      <c r="E17" s="141"/>
      <c r="F17" s="141"/>
      <c r="G17" s="141"/>
      <c r="H17" s="141"/>
      <c r="I17" s="141"/>
      <c r="J17" s="150" t="s">
        <v>148</v>
      </c>
      <c r="K17" s="145"/>
      <c r="L17" s="145"/>
      <c r="M17" s="145">
        <v>3</v>
      </c>
      <c r="N17" s="146"/>
    </row>
    <row r="18" spans="1:14" ht="15">
      <c r="A18" s="141"/>
      <c r="B18" s="141"/>
      <c r="C18" s="141"/>
      <c r="D18" s="141"/>
      <c r="E18" s="141"/>
      <c r="F18" s="141"/>
      <c r="G18" s="141"/>
      <c r="H18" s="141"/>
      <c r="I18" s="141"/>
      <c r="J18" s="150" t="s">
        <v>149</v>
      </c>
      <c r="K18" s="145"/>
      <c r="L18" s="145"/>
      <c r="M18" s="145">
        <v>3</v>
      </c>
      <c r="N18" s="146"/>
    </row>
    <row r="19" spans="1:14" ht="15">
      <c r="A19" s="163"/>
      <c r="B19" s="141"/>
      <c r="C19" s="141"/>
      <c r="D19" s="141"/>
      <c r="E19" s="141"/>
      <c r="F19" s="141"/>
      <c r="G19" s="141"/>
      <c r="H19" s="141"/>
      <c r="I19" s="141"/>
      <c r="J19" s="164" t="s">
        <v>150</v>
      </c>
      <c r="K19" s="145" t="s">
        <v>139</v>
      </c>
      <c r="L19" s="145"/>
      <c r="M19" s="165" t="s">
        <v>460</v>
      </c>
      <c r="N19" s="161"/>
    </row>
    <row r="20" spans="1:14" ht="15">
      <c r="A20" s="141"/>
      <c r="B20" s="141"/>
      <c r="C20" s="141"/>
      <c r="D20" s="141"/>
      <c r="E20" s="141"/>
      <c r="F20" s="141"/>
      <c r="G20" s="141"/>
      <c r="H20" s="141"/>
      <c r="I20" s="141"/>
      <c r="J20" s="150" t="s">
        <v>151</v>
      </c>
      <c r="K20" s="145"/>
      <c r="L20" s="145"/>
      <c r="M20" s="145">
        <v>3</v>
      </c>
      <c r="N20" s="146"/>
    </row>
    <row r="21" spans="1:14" ht="15">
      <c r="A21" s="154" t="s">
        <v>131</v>
      </c>
      <c r="B21" s="141"/>
      <c r="C21" s="141"/>
      <c r="D21" s="141"/>
      <c r="E21" s="141"/>
      <c r="F21" s="141"/>
      <c r="G21" s="141"/>
      <c r="H21" s="141"/>
      <c r="I21" s="141"/>
      <c r="J21" s="150" t="s">
        <v>152</v>
      </c>
      <c r="K21" s="145"/>
      <c r="L21" s="145"/>
      <c r="M21" s="145">
        <v>3</v>
      </c>
      <c r="N21" s="146"/>
    </row>
    <row r="22" spans="1:14" ht="15">
      <c r="A22" s="141"/>
      <c r="B22" s="141"/>
      <c r="C22" s="141"/>
      <c r="D22" s="141"/>
      <c r="E22" s="141"/>
      <c r="F22" s="141"/>
      <c r="G22" s="141"/>
      <c r="H22" s="141"/>
      <c r="I22" s="141"/>
      <c r="J22" s="150" t="s">
        <v>153</v>
      </c>
      <c r="K22" s="145"/>
      <c r="L22" s="145"/>
      <c r="M22" s="145">
        <v>3</v>
      </c>
      <c r="N22" s="146"/>
    </row>
    <row r="23" spans="1:14" ht="15">
      <c r="A23" s="141"/>
      <c r="B23" s="141"/>
      <c r="C23" s="141"/>
      <c r="D23" s="141"/>
      <c r="E23" s="141"/>
      <c r="F23" s="141"/>
      <c r="G23" s="141"/>
      <c r="H23" s="141"/>
      <c r="I23" s="141"/>
      <c r="J23" s="150" t="s">
        <v>154</v>
      </c>
      <c r="K23" s="145"/>
      <c r="L23" s="145"/>
      <c r="M23" s="145">
        <v>0</v>
      </c>
      <c r="N23" s="146"/>
    </row>
    <row r="24" spans="1:14" ht="30">
      <c r="A24" s="141"/>
      <c r="B24" s="141"/>
      <c r="C24" s="141"/>
      <c r="D24" s="141"/>
      <c r="E24" s="141"/>
      <c r="F24" s="141"/>
      <c r="G24" s="141"/>
      <c r="H24" s="141"/>
      <c r="I24" s="141"/>
      <c r="J24" s="150" t="s">
        <v>155</v>
      </c>
      <c r="K24" s="145"/>
      <c r="L24" s="145"/>
      <c r="M24" s="145">
        <v>0</v>
      </c>
      <c r="N24" s="146"/>
    </row>
    <row r="25" spans="1:14" ht="114.75" customHeight="1">
      <c r="A25" s="141"/>
      <c r="B25" s="141"/>
      <c r="C25" s="141"/>
      <c r="D25" s="141"/>
      <c r="E25" s="141"/>
      <c r="F25" s="141"/>
      <c r="G25" s="141"/>
      <c r="H25" s="141"/>
      <c r="I25" s="141"/>
      <c r="J25" s="150" t="s">
        <v>156</v>
      </c>
      <c r="K25" s="145"/>
      <c r="L25" s="145" t="s">
        <v>461</v>
      </c>
      <c r="M25" s="145">
        <v>0</v>
      </c>
      <c r="N25" s="146"/>
    </row>
    <row r="26" spans="1:14" ht="15">
      <c r="A26" s="141"/>
      <c r="B26" s="141"/>
      <c r="C26" s="141"/>
      <c r="D26" s="141"/>
      <c r="E26" s="141"/>
      <c r="F26" s="141"/>
      <c r="G26" s="141"/>
      <c r="H26" s="141"/>
      <c r="I26" s="141"/>
      <c r="J26" s="150" t="s">
        <v>157</v>
      </c>
      <c r="K26" s="145"/>
      <c r="L26" s="145"/>
      <c r="M26" s="145">
        <v>3</v>
      </c>
      <c r="N26" s="146"/>
    </row>
    <row r="27" spans="1:14" ht="15">
      <c r="A27" s="141"/>
      <c r="B27" s="141"/>
      <c r="C27" s="141"/>
      <c r="D27" s="141"/>
      <c r="E27" s="141"/>
      <c r="F27" s="141"/>
      <c r="G27" s="141"/>
      <c r="H27" s="141"/>
      <c r="I27" s="141"/>
      <c r="J27" s="164" t="s">
        <v>158</v>
      </c>
      <c r="K27" s="145" t="s">
        <v>139</v>
      </c>
      <c r="L27" s="145"/>
      <c r="M27" s="165" t="s">
        <v>462</v>
      </c>
      <c r="N27" s="146" t="s">
        <v>260</v>
      </c>
    </row>
    <row r="28" spans="1:14" ht="15">
      <c r="A28" s="141"/>
      <c r="B28" s="141"/>
      <c r="C28" s="141"/>
      <c r="D28" s="141"/>
      <c r="E28" s="141"/>
      <c r="F28" s="141"/>
      <c r="G28" s="141"/>
      <c r="H28" s="141"/>
      <c r="I28" s="141"/>
      <c r="J28" s="150" t="s">
        <v>159</v>
      </c>
      <c r="K28" s="145"/>
      <c r="L28" s="145"/>
      <c r="M28" s="145">
        <v>0</v>
      </c>
      <c r="N28" s="146"/>
    </row>
    <row r="29" spans="1:14" ht="15">
      <c r="A29" s="141"/>
      <c r="B29" s="141"/>
      <c r="C29" s="141"/>
      <c r="D29" s="141"/>
      <c r="E29" s="141"/>
      <c r="F29" s="141"/>
      <c r="G29" s="141"/>
      <c r="H29" s="141"/>
      <c r="I29" s="141"/>
      <c r="J29" s="150" t="s">
        <v>160</v>
      </c>
      <c r="K29" s="145"/>
      <c r="L29" s="145"/>
      <c r="M29" s="145">
        <v>0</v>
      </c>
      <c r="N29" s="146"/>
    </row>
    <row r="30" spans="1:14" ht="15">
      <c r="A30" s="141"/>
      <c r="B30" s="141"/>
      <c r="C30" s="141"/>
      <c r="D30" s="141"/>
      <c r="E30" s="141"/>
      <c r="F30" s="141"/>
      <c r="G30" s="141"/>
      <c r="H30" s="141"/>
      <c r="I30" s="141"/>
      <c r="J30" s="150" t="s">
        <v>161</v>
      </c>
      <c r="K30" s="145"/>
      <c r="L30" s="145"/>
      <c r="M30" s="145">
        <v>0</v>
      </c>
      <c r="N30" s="146"/>
    </row>
    <row r="31" spans="1:14" ht="30">
      <c r="A31" s="141"/>
      <c r="B31" s="141"/>
      <c r="C31" s="141"/>
      <c r="D31" s="141"/>
      <c r="E31" s="141"/>
      <c r="F31" s="141"/>
      <c r="G31" s="141"/>
      <c r="H31" s="141"/>
      <c r="I31" s="141"/>
      <c r="J31" s="150" t="s">
        <v>271</v>
      </c>
      <c r="K31" s="145"/>
      <c r="L31" s="145"/>
      <c r="M31" s="145">
        <v>3</v>
      </c>
      <c r="N31" s="146"/>
    </row>
    <row r="32" spans="1:14" ht="15">
      <c r="A32" s="141"/>
      <c r="B32" s="141"/>
      <c r="C32" s="141"/>
      <c r="D32" s="141"/>
      <c r="E32" s="141"/>
      <c r="F32" s="141"/>
      <c r="G32" s="141"/>
      <c r="H32" s="141"/>
      <c r="I32" s="141"/>
      <c r="J32" s="150" t="s">
        <v>162</v>
      </c>
      <c r="K32" s="145"/>
      <c r="L32" s="145"/>
      <c r="M32" s="145">
        <v>3</v>
      </c>
      <c r="N32" s="146"/>
    </row>
    <row r="33" spans="10:14" ht="30">
      <c r="J33" s="150" t="s">
        <v>163</v>
      </c>
      <c r="K33" s="145"/>
      <c r="L33" s="145"/>
      <c r="M33" s="145">
        <v>3</v>
      </c>
      <c r="N33" s="146"/>
    </row>
    <row r="34" spans="10:14" ht="15">
      <c r="J34" s="150" t="s">
        <v>164</v>
      </c>
      <c r="K34" s="145"/>
      <c r="L34" s="145"/>
      <c r="M34" s="145">
        <v>1</v>
      </c>
      <c r="N34" s="146" t="s">
        <v>463</v>
      </c>
    </row>
    <row r="35" spans="10:14" ht="15">
      <c r="J35" s="164" t="s">
        <v>165</v>
      </c>
      <c r="K35" s="145" t="s">
        <v>139</v>
      </c>
      <c r="L35" s="145"/>
      <c r="M35" s="160" t="s">
        <v>464</v>
      </c>
      <c r="N35" s="161"/>
    </row>
    <row r="36" spans="10:14" ht="15">
      <c r="J36" s="150" t="s">
        <v>166</v>
      </c>
      <c r="K36" s="145"/>
      <c r="L36" s="145"/>
      <c r="M36" s="145">
        <v>3</v>
      </c>
      <c r="N36" s="146" t="s">
        <v>260</v>
      </c>
    </row>
    <row r="37" spans="10:14" ht="15">
      <c r="J37" s="150" t="s">
        <v>167</v>
      </c>
      <c r="K37" s="145"/>
      <c r="L37" s="145"/>
      <c r="M37" s="166"/>
      <c r="N37" s="146"/>
    </row>
    <row r="38" spans="10:14" ht="15">
      <c r="J38" s="164" t="s">
        <v>168</v>
      </c>
      <c r="K38" s="145" t="s">
        <v>139</v>
      </c>
      <c r="L38" s="145"/>
      <c r="M38" s="160" t="s">
        <v>465</v>
      </c>
      <c r="N38" s="161"/>
    </row>
    <row r="39" spans="10:14" ht="38.25" customHeight="1">
      <c r="J39" s="150" t="s">
        <v>169</v>
      </c>
      <c r="K39" s="145"/>
      <c r="L39" s="145" t="s">
        <v>466</v>
      </c>
      <c r="M39" s="145">
        <v>1</v>
      </c>
      <c r="N39" s="146" t="s">
        <v>260</v>
      </c>
    </row>
    <row r="40" spans="10:14" ht="15">
      <c r="J40" s="150" t="s">
        <v>170</v>
      </c>
      <c r="K40" s="145"/>
      <c r="L40" s="167"/>
      <c r="M40" s="145">
        <v>0</v>
      </c>
      <c r="N40" s="146"/>
    </row>
    <row r="41" spans="10:14" ht="30">
      <c r="J41" s="150" t="s">
        <v>171</v>
      </c>
      <c r="K41" s="145"/>
      <c r="L41" s="145"/>
      <c r="M41" s="145">
        <v>0</v>
      </c>
      <c r="N41" s="146"/>
    </row>
    <row r="42" spans="10:14" ht="15">
      <c r="J42" s="150" t="s">
        <v>172</v>
      </c>
      <c r="K42" s="145"/>
      <c r="L42" s="145"/>
      <c r="M42" s="145">
        <v>0</v>
      </c>
      <c r="N42" s="146"/>
    </row>
    <row r="43" spans="10:14" ht="15">
      <c r="J43" s="164" t="s">
        <v>173</v>
      </c>
      <c r="K43" s="181"/>
      <c r="L43" s="182"/>
      <c r="M43" s="160" t="s">
        <v>467</v>
      </c>
      <c r="N43" s="146" t="s">
        <v>260</v>
      </c>
    </row>
    <row r="44" spans="10:14">
      <c r="J44" s="168" t="s">
        <v>237</v>
      </c>
      <c r="K44" s="141"/>
      <c r="L44" s="141"/>
      <c r="M44" s="141"/>
      <c r="N44" s="141"/>
    </row>
  </sheetData>
  <mergeCells count="7">
    <mergeCell ref="K43:L43"/>
    <mergeCell ref="A3:A4"/>
    <mergeCell ref="J3:J4"/>
    <mergeCell ref="M3:N3"/>
    <mergeCell ref="B5:C5"/>
    <mergeCell ref="J5:J7"/>
    <mergeCell ref="K5:L7"/>
  </mergeCells>
  <hyperlinks>
    <hyperlink ref="D4" r:id="rId1" location="?idSite=28&amp;period=range&amp;date=2018-07-01,2018-09-30&amp;category=General_Actions&amp;subcategory=General_Pages"/>
    <hyperlink ref="F15" r:id="rId2" location="?idSite=28&amp;period=range&amp;date=2018-07-01,2018-09-30&amp;category=General_Actions&amp;subcategory=General_Pages" display="Figures have been downloaded here"/>
    <hyperlink ref="N36" r:id="rId3" display="https://drive.google.com/drive/folders/0BxElepoDm95sZXZaYzFKNDN2RGs"/>
    <hyperlink ref="L25" r:id="rId4" display="https://drive.google.com/drive/folders/0BxElepoDm95sZXZaYzFKNDN2RGs"/>
  </hyperlinks>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Q4" sqref="Q4"/>
    </sheetView>
  </sheetViews>
  <sheetFormatPr defaultColWidth="9.21875" defaultRowHeight="15"/>
  <cols>
    <col min="1" max="1" width="15.77734375" style="27" customWidth="1"/>
    <col min="2" max="2" width="11.77734375" style="27" customWidth="1"/>
    <col min="3" max="3" width="18.44140625" style="27" customWidth="1"/>
    <col min="4" max="4" width="13.5546875" style="27" customWidth="1"/>
    <col min="5" max="5" width="11.5546875" style="27" customWidth="1"/>
    <col min="6" max="6" width="11.44140625" style="27" customWidth="1"/>
    <col min="7" max="7" width="4" style="27" customWidth="1"/>
    <col min="8" max="8" width="12.44140625" style="27" customWidth="1"/>
    <col min="9" max="9" width="14" style="27" customWidth="1"/>
    <col min="10" max="10" width="18" style="27" customWidth="1"/>
    <col min="11" max="11" width="10.5546875" style="27" customWidth="1"/>
    <col min="12" max="12" width="9.21875" style="27"/>
    <col min="13" max="13" width="11.5546875" style="27" customWidth="1"/>
    <col min="14" max="14" width="4.21875" style="27" customWidth="1"/>
    <col min="15" max="15" width="12" style="27" customWidth="1"/>
    <col min="16" max="16" width="13.5546875" style="27" customWidth="1"/>
    <col min="17" max="17" width="16.5546875" style="27" customWidth="1"/>
    <col min="18" max="18" width="10.5546875" style="27" customWidth="1"/>
    <col min="19" max="19" width="9.21875" style="27"/>
    <col min="20" max="20" width="11.44140625" style="27" customWidth="1"/>
    <col min="21" max="16384" width="9.21875" style="27"/>
  </cols>
  <sheetData>
    <row r="1" spans="1:20" ht="17.399999999999999">
      <c r="A1" s="21" t="s">
        <v>204</v>
      </c>
    </row>
    <row r="2" spans="1:20">
      <c r="A2" s="7" t="s">
        <v>178</v>
      </c>
    </row>
    <row r="3" spans="1:20" ht="45" customHeight="1">
      <c r="A3" s="173" t="s">
        <v>179</v>
      </c>
      <c r="B3" s="173" t="s">
        <v>180</v>
      </c>
      <c r="C3" s="34" t="s">
        <v>78</v>
      </c>
      <c r="D3" s="34" t="s">
        <v>79</v>
      </c>
      <c r="E3" s="34"/>
      <c r="F3" s="34"/>
      <c r="H3" s="195" t="s">
        <v>186</v>
      </c>
      <c r="I3" s="195" t="s">
        <v>187</v>
      </c>
      <c r="J3" s="61" t="s">
        <v>78</v>
      </c>
      <c r="K3" s="61" t="s">
        <v>79</v>
      </c>
      <c r="L3" s="34"/>
      <c r="M3" s="34"/>
      <c r="O3" s="173" t="s">
        <v>189</v>
      </c>
      <c r="P3" s="195" t="s">
        <v>190</v>
      </c>
      <c r="Q3" s="61" t="s">
        <v>78</v>
      </c>
      <c r="R3" s="61" t="s">
        <v>79</v>
      </c>
      <c r="S3" s="34"/>
      <c r="T3" s="34"/>
    </row>
    <row r="4" spans="1:20" ht="26.25" customHeight="1">
      <c r="A4" s="173"/>
      <c r="B4" s="173"/>
      <c r="C4" s="83" t="s">
        <v>469</v>
      </c>
      <c r="D4" s="66" t="s">
        <v>12</v>
      </c>
      <c r="E4" s="41"/>
      <c r="F4" s="41"/>
      <c r="H4" s="196"/>
      <c r="I4" s="196"/>
      <c r="J4" s="83" t="s">
        <v>469</v>
      </c>
      <c r="K4" s="66" t="s">
        <v>12</v>
      </c>
      <c r="L4" s="41"/>
      <c r="M4" s="41"/>
      <c r="O4" s="173"/>
      <c r="P4" s="196"/>
      <c r="Q4" s="83" t="s">
        <v>469</v>
      </c>
      <c r="R4" s="66" t="s">
        <v>12</v>
      </c>
      <c r="S4" s="41"/>
      <c r="T4" s="41"/>
    </row>
    <row r="5" spans="1:20" ht="45">
      <c r="A5" s="33"/>
      <c r="B5" s="13" t="s">
        <v>278</v>
      </c>
      <c r="C5" s="13" t="s">
        <v>279</v>
      </c>
      <c r="D5" s="13" t="s">
        <v>280</v>
      </c>
      <c r="E5" s="13" t="s">
        <v>281</v>
      </c>
      <c r="F5" s="13" t="s">
        <v>282</v>
      </c>
      <c r="G5" s="58"/>
      <c r="H5" s="20"/>
      <c r="I5" s="13" t="s">
        <v>278</v>
      </c>
      <c r="J5" s="13" t="s">
        <v>279</v>
      </c>
      <c r="K5" s="13" t="s">
        <v>280</v>
      </c>
      <c r="L5" s="13" t="s">
        <v>281</v>
      </c>
      <c r="M5" s="13" t="s">
        <v>282</v>
      </c>
      <c r="N5" s="58"/>
      <c r="O5" s="20"/>
      <c r="P5" s="13" t="s">
        <v>278</v>
      </c>
      <c r="Q5" s="13" t="s">
        <v>279</v>
      </c>
      <c r="R5" s="13" t="s">
        <v>280</v>
      </c>
      <c r="S5" s="13" t="s">
        <v>281</v>
      </c>
      <c r="T5" s="13" t="s">
        <v>282</v>
      </c>
    </row>
    <row r="6" spans="1:20" ht="75" customHeight="1">
      <c r="A6" s="187"/>
      <c r="B6" s="186" t="s">
        <v>181</v>
      </c>
      <c r="C6" s="186" t="s">
        <v>182</v>
      </c>
      <c r="D6" s="32" t="s">
        <v>191</v>
      </c>
      <c r="E6" s="186" t="s">
        <v>182</v>
      </c>
      <c r="F6" s="188" t="s">
        <v>185</v>
      </c>
      <c r="H6" s="192"/>
      <c r="I6" s="189" t="s">
        <v>188</v>
      </c>
      <c r="J6" s="189" t="s">
        <v>182</v>
      </c>
      <c r="K6" s="32" t="s">
        <v>191</v>
      </c>
      <c r="L6" s="189" t="s">
        <v>182</v>
      </c>
      <c r="M6" s="189" t="s">
        <v>185</v>
      </c>
      <c r="O6" s="187"/>
      <c r="P6" s="186" t="s">
        <v>181</v>
      </c>
      <c r="Q6" s="186" t="s">
        <v>182</v>
      </c>
      <c r="R6" s="32" t="s">
        <v>191</v>
      </c>
      <c r="S6" s="186" t="s">
        <v>182</v>
      </c>
      <c r="T6" s="188" t="s">
        <v>185</v>
      </c>
    </row>
    <row r="7" spans="1:20" ht="30" customHeight="1">
      <c r="A7" s="187"/>
      <c r="B7" s="186"/>
      <c r="C7" s="186"/>
      <c r="D7" s="32" t="s">
        <v>183</v>
      </c>
      <c r="E7" s="186"/>
      <c r="F7" s="188"/>
      <c r="H7" s="193"/>
      <c r="I7" s="190"/>
      <c r="J7" s="190"/>
      <c r="K7" s="32" t="s">
        <v>183</v>
      </c>
      <c r="L7" s="190"/>
      <c r="M7" s="190"/>
      <c r="O7" s="187"/>
      <c r="P7" s="186"/>
      <c r="Q7" s="186"/>
      <c r="R7" s="32" t="s">
        <v>183</v>
      </c>
      <c r="S7" s="186"/>
      <c r="T7" s="188"/>
    </row>
    <row r="8" spans="1:20" ht="60">
      <c r="A8" s="187"/>
      <c r="B8" s="186"/>
      <c r="C8" s="186"/>
      <c r="D8" s="32" t="s">
        <v>184</v>
      </c>
      <c r="E8" s="186"/>
      <c r="F8" s="188"/>
      <c r="H8" s="194"/>
      <c r="I8" s="191"/>
      <c r="J8" s="191"/>
      <c r="K8" s="32" t="s">
        <v>184</v>
      </c>
      <c r="L8" s="191"/>
      <c r="M8" s="191"/>
      <c r="O8" s="187"/>
      <c r="P8" s="186"/>
      <c r="Q8" s="186"/>
      <c r="R8" s="32" t="s">
        <v>184</v>
      </c>
      <c r="S8" s="186"/>
      <c r="T8" s="188"/>
    </row>
    <row r="9" spans="1:20" s="58" customFormat="1">
      <c r="A9" s="42"/>
      <c r="B9" s="39">
        <v>1</v>
      </c>
      <c r="C9" s="35" t="s">
        <v>424</v>
      </c>
      <c r="D9" s="35" t="s">
        <v>424</v>
      </c>
      <c r="E9" s="35" t="s">
        <v>424</v>
      </c>
      <c r="F9" s="35" t="s">
        <v>425</v>
      </c>
      <c r="H9" s="42"/>
      <c r="I9" s="39">
        <v>1</v>
      </c>
      <c r="J9" s="35" t="s">
        <v>424</v>
      </c>
      <c r="K9" s="35" t="s">
        <v>424</v>
      </c>
      <c r="L9" s="35" t="s">
        <v>424</v>
      </c>
      <c r="M9" s="35" t="s">
        <v>425</v>
      </c>
      <c r="O9" s="42"/>
      <c r="P9" s="39">
        <v>1</v>
      </c>
      <c r="Q9" s="35" t="s">
        <v>424</v>
      </c>
      <c r="R9" s="35" t="s">
        <v>424</v>
      </c>
      <c r="S9" s="35" t="s">
        <v>424</v>
      </c>
      <c r="T9" s="35" t="s">
        <v>425</v>
      </c>
    </row>
    <row r="10" spans="1:20" s="58" customFormat="1">
      <c r="A10" s="26" t="s">
        <v>228</v>
      </c>
      <c r="B10" s="70"/>
      <c r="C10" s="70"/>
      <c r="D10" s="70"/>
      <c r="E10" s="70"/>
      <c r="F10" s="70"/>
      <c r="H10" s="69"/>
      <c r="I10" s="70"/>
      <c r="J10" s="70"/>
      <c r="K10" s="70"/>
      <c r="L10" s="70"/>
      <c r="M10" s="70"/>
      <c r="O10" s="69"/>
      <c r="P10" s="70"/>
      <c r="Q10" s="70"/>
      <c r="R10" s="70"/>
      <c r="S10" s="70"/>
      <c r="T10" s="70"/>
    </row>
    <row r="11" spans="1:20" s="58" customFormat="1">
      <c r="A11" s="26" t="s">
        <v>229</v>
      </c>
      <c r="B11" s="70"/>
      <c r="C11" s="70"/>
      <c r="D11" s="70"/>
      <c r="E11" s="70"/>
      <c r="F11" s="70"/>
      <c r="H11" s="69"/>
      <c r="I11" s="70"/>
      <c r="J11" s="70"/>
      <c r="K11" s="70"/>
      <c r="L11" s="70"/>
      <c r="M11" s="70"/>
      <c r="O11" s="69"/>
      <c r="P11" s="70"/>
      <c r="Q11" s="70"/>
      <c r="R11" s="70"/>
      <c r="S11" s="70"/>
      <c r="T11" s="70"/>
    </row>
    <row r="12" spans="1:20" s="48" customFormat="1">
      <c r="A12" s="26" t="s">
        <v>273</v>
      </c>
    </row>
    <row r="13" spans="1:20">
      <c r="A13" s="26" t="s">
        <v>274</v>
      </c>
    </row>
    <row r="14" spans="1:20">
      <c r="A14" s="26" t="s">
        <v>275</v>
      </c>
    </row>
    <row r="15" spans="1:20">
      <c r="A15" s="26" t="s">
        <v>276</v>
      </c>
    </row>
    <row r="16" spans="1:20">
      <c r="A16" s="26" t="s">
        <v>277</v>
      </c>
    </row>
    <row r="27" spans="1:1">
      <c r="A27" s="6"/>
    </row>
    <row r="28" spans="1:1">
      <c r="A28" s="6"/>
    </row>
    <row r="30" spans="1:1" ht="24.75" customHeight="1"/>
  </sheetData>
  <mergeCells count="21">
    <mergeCell ref="O3:O4"/>
    <mergeCell ref="O6:O8"/>
    <mergeCell ref="H6:H8"/>
    <mergeCell ref="P6:P8"/>
    <mergeCell ref="Q6:Q8"/>
    <mergeCell ref="P3:P4"/>
    <mergeCell ref="I3:I4"/>
    <mergeCell ref="H3:H4"/>
    <mergeCell ref="S6:S8"/>
    <mergeCell ref="T6:T8"/>
    <mergeCell ref="F6:F8"/>
    <mergeCell ref="I6:I8"/>
    <mergeCell ref="J6:J8"/>
    <mergeCell ref="L6:L8"/>
    <mergeCell ref="M6:M8"/>
    <mergeCell ref="E6:E8"/>
    <mergeCell ref="A3:A4"/>
    <mergeCell ref="B3:B4"/>
    <mergeCell ref="A6:A8"/>
    <mergeCell ref="B6:B8"/>
    <mergeCell ref="C6:C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activeCell="B21" sqref="B21"/>
    </sheetView>
  </sheetViews>
  <sheetFormatPr defaultColWidth="9.21875" defaultRowHeight="15"/>
  <cols>
    <col min="1" max="1" width="12.44140625" style="27" customWidth="1"/>
    <col min="2" max="2" width="17.21875" style="27" customWidth="1"/>
    <col min="3" max="3" width="9.21875" style="27"/>
    <col min="4" max="4" width="13" style="27" customWidth="1"/>
    <col min="5" max="5" width="9.21875" style="27"/>
    <col min="6" max="6" width="12.21875" style="27" customWidth="1"/>
    <col min="7" max="7" width="9.21875" style="27"/>
    <col min="8" max="8" width="15.44140625" style="27" customWidth="1"/>
    <col min="9" max="11" width="9.21875" style="27"/>
    <col min="12" max="12" width="5.77734375" style="27" customWidth="1"/>
    <col min="13" max="13" width="11.44140625" style="27" customWidth="1"/>
    <col min="14" max="14" width="16.77734375" style="27" customWidth="1"/>
    <col min="15" max="15" width="9.21875" style="27"/>
    <col min="16" max="16" width="14.21875" style="27" customWidth="1"/>
    <col min="17" max="17" width="9.21875" style="27"/>
    <col min="18" max="18" width="13" style="27" customWidth="1"/>
    <col min="19" max="19" width="9.21875" style="27"/>
    <col min="20" max="20" width="15.77734375" style="27" customWidth="1"/>
    <col min="21" max="16384" width="9.21875" style="27"/>
  </cols>
  <sheetData>
    <row r="1" spans="1:23" ht="17.399999999999999">
      <c r="A1" s="21" t="s">
        <v>205</v>
      </c>
    </row>
    <row r="2" spans="1:23" ht="30" customHeight="1">
      <c r="A2" s="173" t="s">
        <v>211</v>
      </c>
      <c r="B2" s="197" t="s">
        <v>78</v>
      </c>
      <c r="C2" s="198"/>
      <c r="D2" s="197" t="s">
        <v>79</v>
      </c>
      <c r="E2" s="198"/>
      <c r="F2" s="197" t="s">
        <v>206</v>
      </c>
      <c r="G2" s="198"/>
      <c r="H2" s="197" t="s">
        <v>207</v>
      </c>
      <c r="I2" s="198"/>
      <c r="J2" s="197"/>
      <c r="K2" s="198"/>
      <c r="M2" s="173" t="s">
        <v>212</v>
      </c>
      <c r="N2" s="197" t="s">
        <v>78</v>
      </c>
      <c r="O2" s="198"/>
      <c r="P2" s="197" t="s">
        <v>79</v>
      </c>
      <c r="Q2" s="198"/>
      <c r="R2" s="197" t="s">
        <v>206</v>
      </c>
      <c r="S2" s="198"/>
      <c r="T2" s="197" t="s">
        <v>207</v>
      </c>
      <c r="U2" s="198"/>
      <c r="V2" s="197"/>
      <c r="W2" s="198"/>
    </row>
    <row r="3" spans="1:23" ht="63" customHeight="1">
      <c r="A3" s="173" t="s">
        <v>210</v>
      </c>
      <c r="B3" s="83" t="s">
        <v>469</v>
      </c>
      <c r="D3" s="66" t="s">
        <v>12</v>
      </c>
      <c r="E3" s="64"/>
      <c r="F3" s="186"/>
      <c r="G3" s="186"/>
      <c r="H3" s="199" t="s">
        <v>192</v>
      </c>
      <c r="I3" s="199"/>
      <c r="J3" s="186" t="s">
        <v>428</v>
      </c>
      <c r="K3" s="186"/>
      <c r="M3" s="173" t="s">
        <v>210</v>
      </c>
      <c r="N3" s="83" t="s">
        <v>469</v>
      </c>
      <c r="P3" s="66" t="s">
        <v>12</v>
      </c>
      <c r="Q3" s="64"/>
      <c r="R3" s="186"/>
      <c r="S3" s="186"/>
      <c r="T3" s="199" t="s">
        <v>192</v>
      </c>
      <c r="U3" s="199"/>
      <c r="V3" s="186" t="s">
        <v>428</v>
      </c>
      <c r="W3" s="186"/>
    </row>
    <row r="4" spans="1:23" ht="60">
      <c r="A4" s="33"/>
      <c r="B4" s="13" t="s">
        <v>208</v>
      </c>
      <c r="C4" s="13" t="s">
        <v>209</v>
      </c>
      <c r="D4" s="13" t="s">
        <v>264</v>
      </c>
      <c r="E4" s="13" t="s">
        <v>7</v>
      </c>
      <c r="F4" s="13" t="s">
        <v>266</v>
      </c>
      <c r="G4" s="13" t="s">
        <v>7</v>
      </c>
      <c r="H4" s="13" t="s">
        <v>267</v>
      </c>
      <c r="I4" s="13" t="s">
        <v>7</v>
      </c>
      <c r="J4" s="13" t="s">
        <v>39</v>
      </c>
      <c r="K4" s="13" t="s">
        <v>7</v>
      </c>
      <c r="M4" s="33"/>
      <c r="N4" s="13" t="s">
        <v>208</v>
      </c>
      <c r="O4" s="13" t="s">
        <v>209</v>
      </c>
      <c r="P4" s="13" t="s">
        <v>264</v>
      </c>
      <c r="Q4" s="13" t="s">
        <v>7</v>
      </c>
      <c r="R4" s="13" t="s">
        <v>266</v>
      </c>
      <c r="S4" s="13" t="s">
        <v>7</v>
      </c>
      <c r="T4" s="13" t="s">
        <v>267</v>
      </c>
      <c r="U4" s="13" t="s">
        <v>7</v>
      </c>
      <c r="V4" s="13" t="s">
        <v>39</v>
      </c>
      <c r="W4" s="13" t="s">
        <v>7</v>
      </c>
    </row>
    <row r="5" spans="1:23" s="58" customFormat="1">
      <c r="A5" s="42"/>
      <c r="B5" s="94" t="s">
        <v>403</v>
      </c>
      <c r="C5" s="94" t="s">
        <v>403</v>
      </c>
      <c r="D5" s="94" t="s">
        <v>403</v>
      </c>
      <c r="E5" s="94" t="s">
        <v>403</v>
      </c>
      <c r="F5" s="94" t="s">
        <v>403</v>
      </c>
      <c r="G5" s="94" t="s">
        <v>403</v>
      </c>
      <c r="H5" s="94" t="s">
        <v>403</v>
      </c>
      <c r="I5" s="94" t="s">
        <v>403</v>
      </c>
      <c r="J5" s="35"/>
      <c r="K5" s="35"/>
      <c r="M5" s="42"/>
      <c r="N5" s="35" t="s">
        <v>403</v>
      </c>
      <c r="O5" s="35" t="s">
        <v>403</v>
      </c>
      <c r="P5" s="35" t="s">
        <v>403</v>
      </c>
      <c r="Q5" s="35" t="s">
        <v>403</v>
      </c>
      <c r="R5" s="35" t="s">
        <v>414</v>
      </c>
      <c r="S5" s="94" t="s">
        <v>414</v>
      </c>
      <c r="T5" s="94" t="s">
        <v>414</v>
      </c>
      <c r="U5" s="94" t="s">
        <v>414</v>
      </c>
      <c r="V5" s="35"/>
      <c r="W5" s="35"/>
    </row>
    <row r="6" spans="1:23" s="58" customFormat="1">
      <c r="A6" s="42"/>
      <c r="B6" s="35"/>
      <c r="C6" s="35"/>
      <c r="D6" s="35"/>
      <c r="E6" s="35"/>
      <c r="F6" s="35"/>
      <c r="G6" s="35"/>
      <c r="H6" s="35"/>
      <c r="I6" s="35"/>
      <c r="J6" s="35"/>
      <c r="K6" s="35"/>
      <c r="M6" s="42"/>
      <c r="N6" s="35"/>
      <c r="O6" s="35"/>
      <c r="P6" s="35"/>
      <c r="Q6" s="35"/>
      <c r="R6" s="35"/>
      <c r="S6" s="35"/>
      <c r="T6" s="35"/>
      <c r="U6" s="35"/>
      <c r="V6" s="35"/>
      <c r="W6" s="35"/>
    </row>
    <row r="7" spans="1:23" s="58" customFormat="1">
      <c r="A7" s="42"/>
      <c r="B7" s="35"/>
      <c r="C7" s="35"/>
      <c r="D7" s="35"/>
      <c r="E7" s="35"/>
      <c r="F7" s="35"/>
      <c r="G7" s="35"/>
      <c r="H7" s="35"/>
      <c r="I7" s="35"/>
      <c r="J7" s="35"/>
      <c r="K7" s="35"/>
      <c r="M7" s="42"/>
      <c r="N7" s="35"/>
      <c r="O7" s="35"/>
      <c r="P7" s="35"/>
      <c r="Q7" s="35"/>
      <c r="R7" s="35"/>
      <c r="S7" s="35"/>
      <c r="T7" s="35"/>
      <c r="U7" s="35"/>
      <c r="V7" s="35"/>
      <c r="W7" s="35"/>
    </row>
    <row r="8" spans="1:23">
      <c r="A8" s="26" t="s">
        <v>228</v>
      </c>
    </row>
    <row r="9" spans="1:23">
      <c r="A9" s="26" t="s">
        <v>229</v>
      </c>
      <c r="N9" s="95" t="s">
        <v>430</v>
      </c>
      <c r="O9" s="95"/>
      <c r="P9" s="95"/>
      <c r="R9" s="95" t="s">
        <v>429</v>
      </c>
      <c r="S9" s="95"/>
      <c r="T9" s="95"/>
      <c r="U9" s="95"/>
      <c r="V9" s="95"/>
      <c r="W9" s="95"/>
    </row>
    <row r="10" spans="1:23">
      <c r="A10" s="26" t="s">
        <v>193</v>
      </c>
    </row>
    <row r="11" spans="1:23">
      <c r="A11" s="26" t="s">
        <v>239</v>
      </c>
    </row>
    <row r="12" spans="1:23">
      <c r="A12" s="26" t="s">
        <v>238</v>
      </c>
    </row>
    <row r="13" spans="1:23">
      <c r="A13" s="26" t="s">
        <v>268</v>
      </c>
    </row>
    <row r="14" spans="1:23">
      <c r="A14" s="57" t="s">
        <v>265</v>
      </c>
    </row>
    <row r="15" spans="1:23">
      <c r="A15" s="26" t="s">
        <v>194</v>
      </c>
    </row>
    <row r="16" spans="1:23">
      <c r="A16" s="26" t="s">
        <v>272</v>
      </c>
    </row>
    <row r="17" spans="1:11">
      <c r="A17" s="26" t="s">
        <v>269</v>
      </c>
    </row>
    <row r="18" spans="1:11">
      <c r="A18" s="26"/>
    </row>
    <row r="20" spans="1:11" ht="37.5" customHeight="1">
      <c r="A20" s="173" t="s">
        <v>213</v>
      </c>
      <c r="B20" s="197" t="s">
        <v>78</v>
      </c>
      <c r="C20" s="198"/>
      <c r="D20" s="197" t="s">
        <v>79</v>
      </c>
      <c r="E20" s="198"/>
      <c r="F20" s="197" t="s">
        <v>206</v>
      </c>
      <c r="G20" s="198"/>
      <c r="H20" s="197" t="s">
        <v>207</v>
      </c>
      <c r="I20" s="198"/>
      <c r="J20" s="197"/>
      <c r="K20" s="198"/>
    </row>
    <row r="21" spans="1:11" ht="52.5" customHeight="1">
      <c r="A21" s="173" t="s">
        <v>210</v>
      </c>
      <c r="B21" s="83" t="s">
        <v>469</v>
      </c>
      <c r="D21" s="66" t="s">
        <v>12</v>
      </c>
      <c r="E21" s="64"/>
      <c r="F21" s="186"/>
      <c r="G21" s="186"/>
      <c r="H21" s="199" t="s">
        <v>192</v>
      </c>
      <c r="I21" s="199"/>
      <c r="J21" s="186" t="s">
        <v>428</v>
      </c>
      <c r="K21" s="186"/>
    </row>
    <row r="22" spans="1:11" ht="60">
      <c r="A22" s="33"/>
      <c r="B22" s="13" t="s">
        <v>208</v>
      </c>
      <c r="C22" s="13" t="s">
        <v>209</v>
      </c>
      <c r="D22" s="13" t="s">
        <v>264</v>
      </c>
      <c r="E22" s="13" t="s">
        <v>7</v>
      </c>
      <c r="F22" s="13" t="s">
        <v>266</v>
      </c>
      <c r="G22" s="13" t="s">
        <v>7</v>
      </c>
      <c r="H22" s="13" t="s">
        <v>267</v>
      </c>
      <c r="I22" s="13" t="s">
        <v>7</v>
      </c>
      <c r="J22" s="13" t="s">
        <v>39</v>
      </c>
      <c r="K22" s="13" t="s">
        <v>7</v>
      </c>
    </row>
    <row r="23" spans="1:11" s="58" customFormat="1" ht="15.75" customHeight="1">
      <c r="A23" s="42"/>
      <c r="B23" s="64" t="s">
        <v>427</v>
      </c>
      <c r="C23" s="39">
        <f>(13-9)/13</f>
        <v>0.30769230769230771</v>
      </c>
      <c r="D23" s="64" t="s">
        <v>426</v>
      </c>
      <c r="E23" s="87">
        <f>(138-95)/138</f>
        <v>0.31159420289855072</v>
      </c>
      <c r="F23" s="74">
        <v>437662</v>
      </c>
      <c r="G23" s="87">
        <f>(437662-545482)/545482</f>
        <v>-0.19766005111076076</v>
      </c>
      <c r="H23" s="74">
        <v>67412</v>
      </c>
      <c r="I23" s="87">
        <f>(67412-78345)/78345</f>
        <v>-0.13954942880847535</v>
      </c>
      <c r="J23" s="35"/>
      <c r="K23" s="35"/>
    </row>
    <row r="24" spans="1:11" s="58" customFormat="1">
      <c r="A24" s="42"/>
      <c r="B24" s="35"/>
      <c r="C24" s="35"/>
      <c r="D24" s="35"/>
      <c r="E24" s="35"/>
      <c r="F24" s="35"/>
      <c r="G24" s="35"/>
      <c r="H24" s="35"/>
      <c r="I24" s="35"/>
      <c r="J24" s="35"/>
      <c r="K24" s="35"/>
    </row>
    <row r="25" spans="1:11" s="58" customFormat="1">
      <c r="A25" s="42"/>
      <c r="B25" s="35"/>
      <c r="C25" s="35"/>
      <c r="D25" s="35"/>
      <c r="E25" s="35"/>
      <c r="F25" s="35"/>
      <c r="G25" s="35"/>
      <c r="H25" s="35"/>
      <c r="I25" s="35"/>
      <c r="J25" s="35"/>
      <c r="K25" s="35"/>
    </row>
  </sheetData>
  <mergeCells count="27">
    <mergeCell ref="J21:K21"/>
    <mergeCell ref="A20:A21"/>
    <mergeCell ref="B20:C20"/>
    <mergeCell ref="D20:E20"/>
    <mergeCell ref="F20:G20"/>
    <mergeCell ref="H20:I20"/>
    <mergeCell ref="J20:K20"/>
    <mergeCell ref="F21:G21"/>
    <mergeCell ref="H21:I21"/>
    <mergeCell ref="V2:W2"/>
    <mergeCell ref="R3:S3"/>
    <mergeCell ref="T3:U3"/>
    <mergeCell ref="V3:W3"/>
    <mergeCell ref="T2:U2"/>
    <mergeCell ref="A2:A3"/>
    <mergeCell ref="M2:M3"/>
    <mergeCell ref="N2:O2"/>
    <mergeCell ref="P2:Q2"/>
    <mergeCell ref="R2:S2"/>
    <mergeCell ref="B2:C2"/>
    <mergeCell ref="D2:E2"/>
    <mergeCell ref="F2:G2"/>
    <mergeCell ref="H2:I2"/>
    <mergeCell ref="J2:K2"/>
    <mergeCell ref="F3:G3"/>
    <mergeCell ref="H3:I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3" sqref="B3"/>
    </sheetView>
  </sheetViews>
  <sheetFormatPr defaultColWidth="9.21875" defaultRowHeight="15"/>
  <cols>
    <col min="1" max="1" width="35.21875" style="27" customWidth="1"/>
    <col min="2" max="2" width="26.21875" style="27" customWidth="1"/>
    <col min="3" max="3" width="25.21875" style="27" customWidth="1"/>
    <col min="4" max="4" width="24.77734375" style="27" customWidth="1"/>
    <col min="5" max="16384" width="9.21875" style="27"/>
  </cols>
  <sheetData>
    <row r="1" spans="1:4" ht="17.399999999999999">
      <c r="A1" s="21" t="s">
        <v>241</v>
      </c>
    </row>
    <row r="2" spans="1:4">
      <c r="A2" s="173" t="s">
        <v>240</v>
      </c>
      <c r="B2" s="67" t="s">
        <v>78</v>
      </c>
      <c r="C2" s="67" t="s">
        <v>79</v>
      </c>
      <c r="D2" s="13"/>
    </row>
    <row r="3" spans="1:4" ht="42" customHeight="1">
      <c r="A3" s="173"/>
      <c r="B3" s="83" t="s">
        <v>469</v>
      </c>
      <c r="C3" s="66" t="s">
        <v>12</v>
      </c>
      <c r="D3" s="64"/>
    </row>
    <row r="4" spans="1:4" ht="30">
      <c r="A4" s="3" t="s">
        <v>242</v>
      </c>
      <c r="B4" s="13" t="s">
        <v>214</v>
      </c>
      <c r="C4" s="13" t="s">
        <v>243</v>
      </c>
      <c r="D4" s="13" t="s">
        <v>244</v>
      </c>
    </row>
    <row r="5" spans="1:4" ht="22.5" customHeight="1">
      <c r="A5" s="59" t="s">
        <v>415</v>
      </c>
      <c r="B5" s="64" t="s">
        <v>416</v>
      </c>
      <c r="C5" s="64">
        <v>138</v>
      </c>
      <c r="D5" s="64">
        <v>139</v>
      </c>
    </row>
    <row r="6" spans="1:4" ht="30">
      <c r="A6" s="90" t="s">
        <v>245</v>
      </c>
      <c r="B6" s="13" t="s">
        <v>246</v>
      </c>
      <c r="C6" s="13" t="s">
        <v>247</v>
      </c>
      <c r="D6" s="13"/>
    </row>
    <row r="7" spans="1:4">
      <c r="A7" s="44" t="s">
        <v>407</v>
      </c>
      <c r="B7" s="89">
        <f>92/$C$5</f>
        <v>0.66666666666666663</v>
      </c>
      <c r="C7" s="30"/>
      <c r="D7" s="60" t="s">
        <v>408</v>
      </c>
    </row>
    <row r="8" spans="1:4">
      <c r="A8" s="44" t="s">
        <v>409</v>
      </c>
      <c r="B8" s="89">
        <f>34/$C$5</f>
        <v>0.24637681159420291</v>
      </c>
      <c r="C8" s="30"/>
      <c r="D8" s="60" t="s">
        <v>410</v>
      </c>
    </row>
    <row r="9" spans="1:4">
      <c r="A9" s="44" t="s">
        <v>411</v>
      </c>
      <c r="B9" s="89">
        <f>7/$C$5</f>
        <v>5.0724637681159424E-2</v>
      </c>
      <c r="C9" s="30"/>
      <c r="D9" s="60" t="s">
        <v>412</v>
      </c>
    </row>
    <row r="10" spans="1:4">
      <c r="A10" s="44" t="s">
        <v>413</v>
      </c>
      <c r="B10" s="89">
        <f>5/$C$5</f>
        <v>3.6231884057971016E-2</v>
      </c>
      <c r="C10" s="30"/>
      <c r="D10" s="60" t="s">
        <v>414</v>
      </c>
    </row>
    <row r="12" spans="1:4">
      <c r="A12" s="90" t="s">
        <v>417</v>
      </c>
      <c r="B12" s="13" t="s">
        <v>418</v>
      </c>
      <c r="C12" s="30"/>
      <c r="D12" s="60"/>
    </row>
    <row r="13" spans="1:4">
      <c r="A13" s="68" t="s">
        <v>419</v>
      </c>
      <c r="B13" s="43"/>
      <c r="C13" s="42"/>
      <c r="D13" s="60"/>
    </row>
    <row r="14" spans="1:4">
      <c r="A14" s="68"/>
      <c r="B14" s="43"/>
      <c r="C14" s="42"/>
      <c r="D14" s="60"/>
    </row>
    <row r="15" spans="1:4">
      <c r="A15" s="24" t="s">
        <v>228</v>
      </c>
      <c r="B15" s="28"/>
      <c r="C15" s="29"/>
      <c r="D15" s="25"/>
    </row>
    <row r="16" spans="1:4">
      <c r="A16" s="26" t="s">
        <v>229</v>
      </c>
      <c r="B16" s="28"/>
      <c r="C16" s="29"/>
      <c r="D16" s="25"/>
    </row>
    <row r="17" spans="1:1">
      <c r="A17" s="26" t="s">
        <v>420</v>
      </c>
    </row>
    <row r="18" spans="1:1">
      <c r="A18" s="26" t="s">
        <v>248</v>
      </c>
    </row>
    <row r="19" spans="1:1">
      <c r="A19" s="26" t="s">
        <v>249</v>
      </c>
    </row>
    <row r="20" spans="1:1">
      <c r="A20" s="26" t="s">
        <v>251</v>
      </c>
    </row>
    <row r="21" spans="1:1">
      <c r="A21" s="26" t="s">
        <v>421</v>
      </c>
    </row>
    <row r="22" spans="1:1">
      <c r="A22" s="26" t="s">
        <v>250</v>
      </c>
    </row>
    <row r="23" spans="1:1">
      <c r="A23" s="91" t="s">
        <v>422</v>
      </c>
    </row>
    <row r="24" spans="1:1">
      <c r="A24" s="91" t="s">
        <v>423</v>
      </c>
    </row>
    <row r="25" spans="1:1">
      <c r="A25" s="91"/>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3" sqref="B3"/>
    </sheetView>
  </sheetViews>
  <sheetFormatPr defaultColWidth="9.21875" defaultRowHeight="14.4"/>
  <cols>
    <col min="1" max="1" width="25.21875" style="22" customWidth="1"/>
    <col min="2" max="4" width="22" style="22" customWidth="1"/>
    <col min="5" max="5" width="58.77734375" style="22" customWidth="1"/>
    <col min="6" max="16384" width="9.21875" style="22"/>
  </cols>
  <sheetData>
    <row r="1" spans="1:5" ht="17.399999999999999">
      <c r="A1" s="21" t="s">
        <v>215</v>
      </c>
    </row>
    <row r="2" spans="1:5" ht="15">
      <c r="A2" s="173" t="s">
        <v>216</v>
      </c>
      <c r="B2" s="61" t="s">
        <v>78</v>
      </c>
      <c r="C2" s="61" t="s">
        <v>79</v>
      </c>
      <c r="D2" s="13"/>
      <c r="E2" s="13"/>
    </row>
    <row r="3" spans="1:5" ht="43.5" customHeight="1">
      <c r="A3" s="173"/>
      <c r="B3" s="83" t="s">
        <v>469</v>
      </c>
      <c r="C3" s="66" t="s">
        <v>12</v>
      </c>
      <c r="D3" s="41"/>
      <c r="E3" s="41"/>
    </row>
    <row r="4" spans="1:5" ht="15">
      <c r="A4" s="33" t="s">
        <v>91</v>
      </c>
      <c r="B4" s="13" t="s">
        <v>217</v>
      </c>
      <c r="C4" s="13" t="s">
        <v>46</v>
      </c>
      <c r="D4" s="13" t="s">
        <v>218</v>
      </c>
      <c r="E4" s="13" t="s">
        <v>219</v>
      </c>
    </row>
    <row r="5" spans="1:5" ht="15">
      <c r="A5" s="36" t="s">
        <v>49</v>
      </c>
      <c r="B5" s="35"/>
      <c r="C5" s="35"/>
      <c r="D5" s="35"/>
      <c r="E5" s="35"/>
    </row>
    <row r="6" spans="1:5" ht="15">
      <c r="A6" s="36" t="s">
        <v>50</v>
      </c>
      <c r="B6" s="35"/>
      <c r="C6" s="35"/>
      <c r="D6" s="35"/>
      <c r="E6" s="35"/>
    </row>
    <row r="7" spans="1:5" ht="15">
      <c r="A7" s="36" t="s">
        <v>51</v>
      </c>
      <c r="B7" s="35"/>
      <c r="C7" s="35"/>
      <c r="D7" s="35"/>
      <c r="E7" s="35"/>
    </row>
    <row r="8" spans="1:5" ht="15">
      <c r="A8" s="36" t="s">
        <v>39</v>
      </c>
      <c r="B8" s="35"/>
      <c r="C8" s="35"/>
      <c r="D8" s="35"/>
      <c r="E8" s="35"/>
    </row>
    <row r="9" spans="1:5">
      <c r="A9" s="26" t="s">
        <v>228</v>
      </c>
    </row>
    <row r="10" spans="1:5">
      <c r="A10" s="26" t="s">
        <v>229</v>
      </c>
    </row>
  </sheetData>
  <mergeCells count="1">
    <mergeCell ref="A2:A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election activeCell="B3" sqref="B3"/>
    </sheetView>
  </sheetViews>
  <sheetFormatPr defaultColWidth="9.21875" defaultRowHeight="14.4"/>
  <cols>
    <col min="1" max="1" width="34.21875" style="22" customWidth="1"/>
    <col min="2" max="4" width="37.21875" style="22" customWidth="1"/>
    <col min="5" max="5" width="34" style="22" customWidth="1"/>
    <col min="6" max="16384" width="9.21875" style="22"/>
  </cols>
  <sheetData>
    <row r="1" spans="1:5" ht="17.399999999999999">
      <c r="A1" s="21" t="s">
        <v>252</v>
      </c>
    </row>
    <row r="2" spans="1:5" ht="15" customHeight="1">
      <c r="A2" s="173" t="s">
        <v>220</v>
      </c>
      <c r="B2" s="67" t="s">
        <v>78</v>
      </c>
      <c r="C2" s="67" t="s">
        <v>79</v>
      </c>
      <c r="D2" s="13"/>
      <c r="E2" s="13"/>
    </row>
    <row r="3" spans="1:5" ht="26.25" customHeight="1">
      <c r="A3" s="173"/>
      <c r="B3" s="172" t="s">
        <v>468</v>
      </c>
      <c r="C3" s="169" t="s">
        <v>12</v>
      </c>
      <c r="D3" s="170" t="s">
        <v>431</v>
      </c>
      <c r="E3" s="64"/>
    </row>
    <row r="4" spans="1:5" ht="30">
      <c r="A4" s="3" t="s">
        <v>221</v>
      </c>
      <c r="B4" s="13" t="s">
        <v>222</v>
      </c>
      <c r="C4" s="13" t="s">
        <v>400</v>
      </c>
      <c r="D4" s="13" t="s">
        <v>223</v>
      </c>
      <c r="E4" s="13" t="s">
        <v>401</v>
      </c>
    </row>
    <row r="5" spans="1:5" ht="75">
      <c r="A5" s="68" t="s">
        <v>402</v>
      </c>
      <c r="B5" s="64" t="s">
        <v>403</v>
      </c>
      <c r="C5" s="64" t="s">
        <v>403</v>
      </c>
      <c r="D5" s="88" t="s">
        <v>404</v>
      </c>
      <c r="E5" s="171">
        <v>49</v>
      </c>
    </row>
    <row r="6" spans="1:5" ht="30">
      <c r="A6" s="68" t="s">
        <v>405</v>
      </c>
      <c r="B6" s="64" t="s">
        <v>403</v>
      </c>
      <c r="C6" s="64" t="s">
        <v>403</v>
      </c>
      <c r="D6" s="88" t="s">
        <v>404</v>
      </c>
      <c r="E6" s="171">
        <v>19</v>
      </c>
    </row>
    <row r="7" spans="1:5" ht="15">
      <c r="A7" s="68" t="s">
        <v>406</v>
      </c>
      <c r="B7" s="64" t="s">
        <v>403</v>
      </c>
      <c r="C7" s="64" t="s">
        <v>403</v>
      </c>
      <c r="D7" s="88" t="s">
        <v>404</v>
      </c>
      <c r="E7" s="171">
        <v>6</v>
      </c>
    </row>
    <row r="13" spans="1:5">
      <c r="A13" s="26" t="s">
        <v>228</v>
      </c>
    </row>
    <row r="14" spans="1:5">
      <c r="A14" s="26" t="s">
        <v>229</v>
      </c>
    </row>
  </sheetData>
  <mergeCells count="1">
    <mergeCell ref="A2:A3"/>
  </mergeCells>
  <hyperlinks>
    <hyperlink ref="D3" r:id="rId1" location="?idSite=24&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defaultColWidth="9.21875" defaultRowHeight="15"/>
  <cols>
    <col min="1" max="1" width="22.21875" style="27" customWidth="1"/>
    <col min="2" max="2" width="18.21875" style="27" customWidth="1"/>
    <col min="3" max="3" width="12.77734375" style="27" customWidth="1"/>
    <col min="4" max="4" width="9.21875" style="27"/>
    <col min="5" max="8" width="12.44140625" style="27" customWidth="1"/>
    <col min="9" max="9" width="16.77734375" style="27" customWidth="1"/>
    <col min="10" max="10" width="13.5546875" style="27" customWidth="1"/>
    <col min="11" max="16384" width="9.21875" style="27"/>
  </cols>
  <sheetData>
    <row r="1" spans="1:10" s="46" customFormat="1" ht="17.399999999999999">
      <c r="A1" s="45" t="s">
        <v>196</v>
      </c>
    </row>
    <row r="2" spans="1:10" ht="45" customHeight="1">
      <c r="A2" s="173" t="s">
        <v>38</v>
      </c>
      <c r="B2" s="34" t="s">
        <v>78</v>
      </c>
      <c r="C2" s="34" t="s">
        <v>79</v>
      </c>
      <c r="D2" s="41"/>
      <c r="E2" s="41"/>
      <c r="F2" s="41"/>
      <c r="G2" s="41"/>
      <c r="H2" s="41"/>
      <c r="I2" s="34" t="s">
        <v>83</v>
      </c>
      <c r="J2" s="34" t="s">
        <v>82</v>
      </c>
    </row>
    <row r="3" spans="1:10" ht="25.5" customHeight="1">
      <c r="A3" s="173"/>
      <c r="B3" s="83" t="s">
        <v>469</v>
      </c>
      <c r="C3" s="41" t="s">
        <v>12</v>
      </c>
      <c r="D3" s="1"/>
      <c r="E3" s="1"/>
      <c r="F3" s="1"/>
      <c r="G3" s="1"/>
      <c r="H3" s="1"/>
      <c r="I3" s="41"/>
      <c r="J3" s="35"/>
    </row>
    <row r="4" spans="1:10" ht="24" customHeight="1">
      <c r="A4" s="33" t="s">
        <v>44</v>
      </c>
      <c r="B4" s="13" t="s">
        <v>262</v>
      </c>
      <c r="C4" s="13" t="s">
        <v>0</v>
      </c>
      <c r="D4" s="13" t="s">
        <v>1</v>
      </c>
      <c r="E4" s="13" t="s">
        <v>41</v>
      </c>
      <c r="F4" s="16" t="s">
        <v>42</v>
      </c>
      <c r="G4" s="16" t="s">
        <v>4</v>
      </c>
      <c r="H4" s="16" t="s">
        <v>43</v>
      </c>
      <c r="I4" s="17" t="s">
        <v>40</v>
      </c>
      <c r="J4" s="18" t="s">
        <v>7</v>
      </c>
    </row>
    <row r="5" spans="1:10">
      <c r="A5" s="36"/>
      <c r="B5" s="35"/>
      <c r="C5" s="35"/>
      <c r="D5" s="35"/>
      <c r="E5" s="35"/>
      <c r="F5" s="35"/>
      <c r="G5" s="35"/>
      <c r="H5" s="35"/>
      <c r="I5" s="38"/>
      <c r="J5" s="38"/>
    </row>
    <row r="6" spans="1:10">
      <c r="A6" s="36"/>
      <c r="B6" s="35"/>
      <c r="C6" s="35"/>
      <c r="D6" s="35"/>
      <c r="E6" s="35"/>
      <c r="F6" s="35"/>
      <c r="G6" s="35"/>
      <c r="H6" s="35"/>
      <c r="I6" s="38"/>
      <c r="J6" s="38"/>
    </row>
    <row r="7" spans="1:10">
      <c r="A7" s="36"/>
      <c r="B7" s="35"/>
      <c r="C7" s="35"/>
      <c r="D7" s="35"/>
      <c r="E7" s="35"/>
      <c r="F7" s="35"/>
      <c r="G7" s="35"/>
      <c r="H7" s="35"/>
      <c r="I7" s="38"/>
      <c r="J7" s="38"/>
    </row>
    <row r="8" spans="1:10">
      <c r="A8" s="26" t="s">
        <v>228</v>
      </c>
    </row>
    <row r="9" spans="1:10">
      <c r="A9" s="26" t="s">
        <v>229</v>
      </c>
    </row>
    <row r="10" spans="1:10">
      <c r="A10" s="26" t="s">
        <v>233</v>
      </c>
    </row>
    <row r="11" spans="1:10">
      <c r="A11" s="26" t="s">
        <v>234</v>
      </c>
    </row>
    <row r="12" spans="1:10">
      <c r="A12" s="26" t="s">
        <v>235</v>
      </c>
    </row>
    <row r="13" spans="1:10">
      <c r="A13" s="26" t="s">
        <v>270</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B3" sqref="B3"/>
    </sheetView>
  </sheetViews>
  <sheetFormatPr defaultColWidth="9.21875" defaultRowHeight="14.4"/>
  <cols>
    <col min="1" max="1" width="18.77734375" style="22" customWidth="1"/>
    <col min="2" max="2" width="16.77734375" style="22" customWidth="1"/>
    <col min="3" max="4" width="16.21875" style="22" customWidth="1"/>
    <col min="5" max="5" width="18.77734375" style="22" customWidth="1"/>
    <col min="6" max="6" width="29.21875" style="22" customWidth="1"/>
    <col min="7" max="16384" width="9.21875" style="22"/>
  </cols>
  <sheetData>
    <row r="1" spans="1:7" s="46" customFormat="1" ht="17.399999999999999">
      <c r="A1" s="45" t="s">
        <v>197</v>
      </c>
    </row>
    <row r="2" spans="1:7" ht="22.5" customHeight="1">
      <c r="A2" s="173" t="s">
        <v>45</v>
      </c>
      <c r="B2" s="67" t="s">
        <v>78</v>
      </c>
      <c r="C2" s="67" t="s">
        <v>79</v>
      </c>
      <c r="D2" s="13"/>
      <c r="E2" s="13"/>
      <c r="F2" s="13"/>
      <c r="G2" s="53"/>
    </row>
    <row r="3" spans="1:7" ht="33.75" customHeight="1">
      <c r="A3" s="173"/>
      <c r="B3" s="83" t="s">
        <v>469</v>
      </c>
      <c r="C3" s="66" t="s">
        <v>12</v>
      </c>
      <c r="D3" s="1"/>
      <c r="E3" s="1"/>
      <c r="F3" s="1"/>
      <c r="G3" s="53"/>
    </row>
    <row r="4" spans="1:7" ht="30">
      <c r="A4" s="65" t="s">
        <v>91</v>
      </c>
      <c r="B4" s="13" t="s">
        <v>84</v>
      </c>
      <c r="C4" s="13" t="s">
        <v>46</v>
      </c>
      <c r="D4" s="13" t="s">
        <v>47</v>
      </c>
      <c r="E4" s="13" t="s">
        <v>48</v>
      </c>
      <c r="F4" s="13" t="s">
        <v>226</v>
      </c>
      <c r="G4" s="53"/>
    </row>
    <row r="5" spans="1:7" ht="15">
      <c r="A5" s="68" t="s">
        <v>311</v>
      </c>
      <c r="B5" s="64" t="s">
        <v>312</v>
      </c>
      <c r="C5" s="64" t="s">
        <v>313</v>
      </c>
      <c r="D5" s="64" t="s">
        <v>314</v>
      </c>
      <c r="E5" s="64" t="s">
        <v>315</v>
      </c>
      <c r="F5" s="39">
        <v>0</v>
      </c>
    </row>
    <row r="6" spans="1:7" ht="15">
      <c r="A6" s="68" t="s">
        <v>316</v>
      </c>
      <c r="B6" s="64" t="s">
        <v>312</v>
      </c>
      <c r="C6" s="64" t="s">
        <v>317</v>
      </c>
      <c r="D6" s="64" t="s">
        <v>314</v>
      </c>
      <c r="E6" s="64" t="s">
        <v>315</v>
      </c>
      <c r="F6" s="39">
        <v>0</v>
      </c>
    </row>
    <row r="7" spans="1:7" ht="15">
      <c r="A7" s="68" t="s">
        <v>318</v>
      </c>
      <c r="B7" s="64" t="s">
        <v>312</v>
      </c>
      <c r="C7" s="64" t="s">
        <v>319</v>
      </c>
      <c r="D7" s="64" t="s">
        <v>314</v>
      </c>
      <c r="E7" s="64" t="s">
        <v>315</v>
      </c>
      <c r="F7" s="39">
        <v>0</v>
      </c>
    </row>
    <row r="8" spans="1:7" ht="15">
      <c r="A8" s="68" t="s">
        <v>320</v>
      </c>
      <c r="B8" s="64" t="s">
        <v>312</v>
      </c>
      <c r="C8" s="64" t="s">
        <v>321</v>
      </c>
      <c r="D8" s="64" t="s">
        <v>314</v>
      </c>
      <c r="E8" s="64" t="s">
        <v>315</v>
      </c>
      <c r="F8" s="39">
        <v>0</v>
      </c>
    </row>
    <row r="9" spans="1:7" ht="15">
      <c r="A9" s="68" t="s">
        <v>322</v>
      </c>
      <c r="B9" s="64" t="s">
        <v>312</v>
      </c>
      <c r="C9" s="64" t="s">
        <v>323</v>
      </c>
      <c r="D9" s="64" t="s">
        <v>314</v>
      </c>
      <c r="E9" s="64" t="s">
        <v>315</v>
      </c>
      <c r="F9" s="39">
        <v>0</v>
      </c>
    </row>
    <row r="10" spans="1:7" ht="15">
      <c r="A10" s="68" t="s">
        <v>324</v>
      </c>
      <c r="B10" s="64" t="s">
        <v>312</v>
      </c>
      <c r="C10" s="64" t="s">
        <v>325</v>
      </c>
      <c r="D10" s="64" t="s">
        <v>314</v>
      </c>
      <c r="E10" s="64" t="s">
        <v>315</v>
      </c>
      <c r="F10" s="39">
        <v>0</v>
      </c>
    </row>
    <row r="11" spans="1:7" ht="15">
      <c r="A11" s="68" t="s">
        <v>326</v>
      </c>
      <c r="B11" s="64" t="s">
        <v>312</v>
      </c>
      <c r="C11" s="64" t="s">
        <v>327</v>
      </c>
      <c r="D11" s="64" t="s">
        <v>314</v>
      </c>
      <c r="E11" s="64" t="s">
        <v>315</v>
      </c>
      <c r="F11" s="39">
        <v>0</v>
      </c>
    </row>
    <row r="12" spans="1:7" ht="15">
      <c r="A12" s="68" t="s">
        <v>328</v>
      </c>
      <c r="B12" s="64" t="s">
        <v>312</v>
      </c>
      <c r="C12" s="64" t="s">
        <v>329</v>
      </c>
      <c r="D12" s="64" t="s">
        <v>330</v>
      </c>
      <c r="E12" s="64" t="s">
        <v>315</v>
      </c>
      <c r="F12" s="39">
        <v>0</v>
      </c>
    </row>
    <row r="13" spans="1:7" ht="15">
      <c r="A13" s="68" t="s">
        <v>331</v>
      </c>
      <c r="B13" s="64" t="s">
        <v>312</v>
      </c>
      <c r="C13" s="64" t="s">
        <v>332</v>
      </c>
      <c r="D13" s="64" t="s">
        <v>314</v>
      </c>
      <c r="E13" s="64" t="s">
        <v>315</v>
      </c>
      <c r="F13" s="39">
        <v>0</v>
      </c>
    </row>
    <row r="14" spans="1:7" ht="15">
      <c r="A14" s="68" t="s">
        <v>333</v>
      </c>
      <c r="B14" s="64" t="s">
        <v>312</v>
      </c>
      <c r="C14" s="64" t="s">
        <v>334</v>
      </c>
      <c r="D14" s="64" t="s">
        <v>314</v>
      </c>
      <c r="E14" s="64" t="s">
        <v>315</v>
      </c>
      <c r="F14" s="39">
        <v>0</v>
      </c>
    </row>
    <row r="15" spans="1:7" ht="15">
      <c r="A15" s="68" t="s">
        <v>335</v>
      </c>
      <c r="B15" s="64" t="s">
        <v>312</v>
      </c>
      <c r="C15" s="64" t="s">
        <v>336</v>
      </c>
      <c r="D15" s="64" t="s">
        <v>314</v>
      </c>
      <c r="E15" s="64" t="s">
        <v>315</v>
      </c>
      <c r="F15" s="39">
        <v>0</v>
      </c>
    </row>
    <row r="16" spans="1:7" ht="15">
      <c r="A16" s="68" t="s">
        <v>337</v>
      </c>
      <c r="B16" s="64" t="s">
        <v>312</v>
      </c>
      <c r="C16" s="64" t="s">
        <v>338</v>
      </c>
      <c r="D16" s="64" t="s">
        <v>314</v>
      </c>
      <c r="E16" s="64" t="s">
        <v>315</v>
      </c>
      <c r="F16" s="39">
        <v>0</v>
      </c>
    </row>
    <row r="17" spans="1:6" ht="15">
      <c r="A17" s="68" t="s">
        <v>339</v>
      </c>
      <c r="B17" s="64" t="s">
        <v>312</v>
      </c>
      <c r="C17" s="64" t="s">
        <v>317</v>
      </c>
      <c r="D17" s="64" t="s">
        <v>314</v>
      </c>
      <c r="E17" s="64" t="s">
        <v>315</v>
      </c>
      <c r="F17" s="39">
        <v>0</v>
      </c>
    </row>
    <row r="18" spans="1:6" ht="15">
      <c r="A18" s="68" t="s">
        <v>340</v>
      </c>
      <c r="B18" s="64" t="s">
        <v>312</v>
      </c>
      <c r="C18" s="64" t="s">
        <v>336</v>
      </c>
      <c r="D18" s="64" t="s">
        <v>314</v>
      </c>
      <c r="E18" s="64" t="s">
        <v>315</v>
      </c>
      <c r="F18" s="39">
        <v>0</v>
      </c>
    </row>
    <row r="19" spans="1:6" ht="15">
      <c r="A19" s="68" t="s">
        <v>340</v>
      </c>
      <c r="B19" s="64" t="s">
        <v>312</v>
      </c>
      <c r="C19" s="64" t="s">
        <v>341</v>
      </c>
      <c r="D19" s="64" t="s">
        <v>314</v>
      </c>
      <c r="E19" s="64" t="s">
        <v>315</v>
      </c>
      <c r="F19" s="39">
        <v>0</v>
      </c>
    </row>
    <row r="20" spans="1:6" ht="15">
      <c r="A20" s="68" t="s">
        <v>342</v>
      </c>
      <c r="B20" s="64" t="s">
        <v>312</v>
      </c>
      <c r="C20" s="64" t="s">
        <v>343</v>
      </c>
      <c r="D20" s="64" t="s">
        <v>314</v>
      </c>
      <c r="E20" s="64" t="s">
        <v>315</v>
      </c>
      <c r="F20" s="39">
        <v>0</v>
      </c>
    </row>
    <row r="21" spans="1:6" ht="15">
      <c r="A21" s="68" t="s">
        <v>344</v>
      </c>
      <c r="B21" s="64" t="s">
        <v>312</v>
      </c>
      <c r="C21" s="64" t="s">
        <v>345</v>
      </c>
      <c r="D21" s="64" t="s">
        <v>314</v>
      </c>
      <c r="E21" s="64" t="s">
        <v>315</v>
      </c>
      <c r="F21" s="39">
        <v>0</v>
      </c>
    </row>
    <row r="22" spans="1:6" ht="15">
      <c r="A22" s="68" t="s">
        <v>346</v>
      </c>
      <c r="B22" s="64" t="s">
        <v>312</v>
      </c>
      <c r="C22" s="64" t="s">
        <v>347</v>
      </c>
      <c r="D22" s="64" t="s">
        <v>314</v>
      </c>
      <c r="E22" s="64" t="s">
        <v>315</v>
      </c>
      <c r="F22" s="39">
        <v>0</v>
      </c>
    </row>
    <row r="23" spans="1:6" ht="15">
      <c r="A23" s="68" t="s">
        <v>348</v>
      </c>
      <c r="B23" s="64" t="s">
        <v>312</v>
      </c>
      <c r="C23" s="64" t="s">
        <v>349</v>
      </c>
      <c r="D23" s="64" t="s">
        <v>314</v>
      </c>
      <c r="E23" s="64" t="s">
        <v>315</v>
      </c>
      <c r="F23" s="39">
        <v>0</v>
      </c>
    </row>
    <row r="24" spans="1:6" ht="15">
      <c r="A24" s="68" t="s">
        <v>350</v>
      </c>
      <c r="B24" s="64" t="s">
        <v>312</v>
      </c>
      <c r="C24" s="64" t="s">
        <v>351</v>
      </c>
      <c r="D24" s="64" t="s">
        <v>314</v>
      </c>
      <c r="E24" s="64" t="s">
        <v>315</v>
      </c>
      <c r="F24" s="39">
        <v>0</v>
      </c>
    </row>
    <row r="25" spans="1:6" ht="15">
      <c r="A25" s="68" t="s">
        <v>352</v>
      </c>
      <c r="B25" s="64" t="s">
        <v>312</v>
      </c>
      <c r="C25" s="64" t="s">
        <v>353</v>
      </c>
      <c r="D25" s="64" t="s">
        <v>314</v>
      </c>
      <c r="E25" s="64" t="s">
        <v>315</v>
      </c>
      <c r="F25" s="39">
        <v>0</v>
      </c>
    </row>
    <row r="26" spans="1:6" ht="15">
      <c r="A26" s="68" t="s">
        <v>354</v>
      </c>
      <c r="B26" s="64" t="s">
        <v>312</v>
      </c>
      <c r="C26" s="64" t="s">
        <v>355</v>
      </c>
      <c r="D26" s="64" t="s">
        <v>314</v>
      </c>
      <c r="E26" s="64" t="s">
        <v>315</v>
      </c>
      <c r="F26" s="39">
        <v>0</v>
      </c>
    </row>
    <row r="27" spans="1:6" ht="15">
      <c r="A27" s="68" t="s">
        <v>356</v>
      </c>
      <c r="B27" s="64" t="s">
        <v>312</v>
      </c>
      <c r="C27" s="64" t="s">
        <v>357</v>
      </c>
      <c r="D27" s="64" t="s">
        <v>314</v>
      </c>
      <c r="E27" s="64" t="s">
        <v>315</v>
      </c>
      <c r="F27" s="39">
        <v>0</v>
      </c>
    </row>
    <row r="28" spans="1:6" ht="15">
      <c r="A28" s="68" t="s">
        <v>358</v>
      </c>
      <c r="B28" s="64" t="s">
        <v>312</v>
      </c>
      <c r="C28" s="64" t="s">
        <v>359</v>
      </c>
      <c r="D28" s="64" t="s">
        <v>314</v>
      </c>
      <c r="E28" s="64" t="s">
        <v>315</v>
      </c>
      <c r="F28" s="39">
        <v>0</v>
      </c>
    </row>
    <row r="29" spans="1:6" ht="15">
      <c r="A29" s="68" t="s">
        <v>360</v>
      </c>
      <c r="B29" s="64" t="s">
        <v>312</v>
      </c>
      <c r="C29" s="64" t="s">
        <v>361</v>
      </c>
      <c r="D29" s="64" t="s">
        <v>314</v>
      </c>
      <c r="E29" s="64" t="s">
        <v>315</v>
      </c>
      <c r="F29" s="39">
        <v>0</v>
      </c>
    </row>
    <row r="30" spans="1:6" ht="15">
      <c r="A30" s="68" t="s">
        <v>362</v>
      </c>
      <c r="B30" s="64" t="s">
        <v>312</v>
      </c>
      <c r="C30" s="64" t="s">
        <v>363</v>
      </c>
      <c r="D30" s="64" t="s">
        <v>314</v>
      </c>
      <c r="E30" s="64" t="s">
        <v>315</v>
      </c>
      <c r="F30" s="39">
        <v>0</v>
      </c>
    </row>
    <row r="31" spans="1:6" ht="15">
      <c r="A31" s="68" t="s">
        <v>364</v>
      </c>
      <c r="B31" s="64" t="s">
        <v>312</v>
      </c>
      <c r="C31" s="64" t="s">
        <v>365</v>
      </c>
      <c r="D31" s="64" t="s">
        <v>314</v>
      </c>
      <c r="E31" s="64" t="s">
        <v>315</v>
      </c>
      <c r="F31" s="39">
        <v>0</v>
      </c>
    </row>
    <row r="32" spans="1:6" ht="15">
      <c r="A32" s="68" t="s">
        <v>366</v>
      </c>
      <c r="B32" s="64" t="s">
        <v>312</v>
      </c>
      <c r="C32" s="64" t="s">
        <v>367</v>
      </c>
      <c r="D32" s="64" t="s">
        <v>314</v>
      </c>
      <c r="E32" s="64" t="s">
        <v>315</v>
      </c>
      <c r="F32" s="39">
        <v>0</v>
      </c>
    </row>
    <row r="33" spans="1:6" ht="15">
      <c r="A33" s="68" t="s">
        <v>368</v>
      </c>
      <c r="B33" s="64" t="s">
        <v>312</v>
      </c>
      <c r="C33" s="64" t="s">
        <v>369</v>
      </c>
      <c r="D33" s="64" t="s">
        <v>314</v>
      </c>
      <c r="E33" s="64" t="s">
        <v>315</v>
      </c>
      <c r="F33" s="39">
        <v>0</v>
      </c>
    </row>
    <row r="34" spans="1:6" ht="15">
      <c r="A34" s="68" t="s">
        <v>370</v>
      </c>
      <c r="B34" s="64" t="s">
        <v>312</v>
      </c>
      <c r="C34" s="64" t="s">
        <v>371</v>
      </c>
      <c r="D34" s="64" t="s">
        <v>314</v>
      </c>
      <c r="E34" s="64" t="s">
        <v>315</v>
      </c>
      <c r="F34" s="39">
        <v>0</v>
      </c>
    </row>
    <row r="35" spans="1:6">
      <c r="A35" s="22" t="s">
        <v>228</v>
      </c>
    </row>
    <row r="36" spans="1:6">
      <c r="A36" s="22" t="s">
        <v>229</v>
      </c>
    </row>
    <row r="37" spans="1:6">
      <c r="A37" s="22" t="s">
        <v>52</v>
      </c>
    </row>
    <row r="38" spans="1:6">
      <c r="A38" s="22" t="s">
        <v>53</v>
      </c>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
    </sheetView>
  </sheetViews>
  <sheetFormatPr defaultColWidth="9.21875" defaultRowHeight="14.4"/>
  <cols>
    <col min="1" max="16384" width="9.21875" style="22"/>
  </cols>
  <sheetData>
    <row r="1" spans="1:15" s="54" customFormat="1" ht="17.399999999999999">
      <c r="A1" s="8" t="s">
        <v>198</v>
      </c>
      <c r="B1" s="9"/>
      <c r="C1" s="9"/>
      <c r="D1" s="9"/>
      <c r="E1" s="9"/>
      <c r="F1" s="9"/>
      <c r="G1" s="9"/>
      <c r="H1" s="9"/>
      <c r="I1" s="9"/>
      <c r="J1" s="9"/>
      <c r="K1" s="9"/>
      <c r="L1" s="9"/>
      <c r="M1" s="9"/>
      <c r="N1" s="9"/>
      <c r="O1" s="9"/>
    </row>
    <row r="2" spans="1:15" ht="15">
      <c r="A2" s="2"/>
    </row>
    <row r="3" spans="1:15">
      <c r="A3" t="s">
        <v>372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3" sqref="B3"/>
    </sheetView>
  </sheetViews>
  <sheetFormatPr defaultColWidth="9.21875" defaultRowHeight="14.4"/>
  <cols>
    <col min="1" max="1" width="25.21875" style="22" customWidth="1"/>
    <col min="2" max="2" width="17.77734375" style="22" customWidth="1"/>
    <col min="3" max="3" width="24.77734375" style="22" customWidth="1"/>
    <col min="4" max="4" width="19" style="22" customWidth="1"/>
    <col min="5" max="5" width="24" style="22" customWidth="1"/>
    <col min="6" max="16384" width="9.21875" style="22"/>
  </cols>
  <sheetData>
    <row r="1" spans="1:5" ht="17.399999999999999">
      <c r="A1" s="21" t="s">
        <v>199</v>
      </c>
    </row>
    <row r="2" spans="1:5" ht="22.5" customHeight="1">
      <c r="A2" s="173" t="s">
        <v>54</v>
      </c>
      <c r="B2" s="67" t="s">
        <v>78</v>
      </c>
      <c r="C2" s="67" t="s">
        <v>79</v>
      </c>
      <c r="D2" s="13"/>
      <c r="E2" s="13"/>
    </row>
    <row r="3" spans="1:5" ht="21.75" customHeight="1">
      <c r="A3" s="173"/>
      <c r="B3" s="83" t="s">
        <v>469</v>
      </c>
      <c r="C3" s="66" t="s">
        <v>12</v>
      </c>
      <c r="D3" s="1"/>
      <c r="E3" s="1"/>
    </row>
    <row r="4" spans="1:5" ht="30">
      <c r="A4" s="65" t="s">
        <v>55</v>
      </c>
      <c r="B4" s="13" t="s">
        <v>85</v>
      </c>
      <c r="C4" s="13" t="s">
        <v>56</v>
      </c>
      <c r="D4" s="13" t="s">
        <v>57</v>
      </c>
      <c r="E4" s="13" t="s">
        <v>71</v>
      </c>
    </row>
    <row r="5" spans="1:5" ht="15">
      <c r="A5" s="12" t="s">
        <v>58</v>
      </c>
      <c r="B5" s="64">
        <v>30</v>
      </c>
      <c r="C5" s="64" t="s">
        <v>373</v>
      </c>
      <c r="D5" s="64" t="s">
        <v>374</v>
      </c>
      <c r="E5" s="64" t="s">
        <v>375</v>
      </c>
    </row>
    <row r="6" spans="1:5" ht="30">
      <c r="A6" s="12" t="s">
        <v>59</v>
      </c>
      <c r="B6" s="64">
        <v>5</v>
      </c>
      <c r="C6" s="64" t="s">
        <v>376</v>
      </c>
      <c r="D6" s="64" t="s">
        <v>374</v>
      </c>
      <c r="E6" s="64" t="s">
        <v>375</v>
      </c>
    </row>
    <row r="7" spans="1:5" ht="30">
      <c r="A7" s="12" t="s">
        <v>60</v>
      </c>
      <c r="B7" s="64">
        <v>6</v>
      </c>
      <c r="C7" s="64" t="s">
        <v>377</v>
      </c>
      <c r="D7" s="64" t="s">
        <v>374</v>
      </c>
      <c r="E7" s="64" t="s">
        <v>375</v>
      </c>
    </row>
    <row r="8" spans="1:5" ht="30">
      <c r="A8" s="12" t="s">
        <v>61</v>
      </c>
      <c r="B8" s="64"/>
      <c r="C8" s="64"/>
      <c r="D8" s="64"/>
      <c r="E8" s="64"/>
    </row>
    <row r="9" spans="1:5" ht="30">
      <c r="A9" s="12" t="s">
        <v>62</v>
      </c>
      <c r="B9" s="64"/>
      <c r="C9" s="64"/>
      <c r="D9" s="64"/>
      <c r="E9" s="64"/>
    </row>
    <row r="10" spans="1:5" ht="15">
      <c r="A10" s="12" t="s">
        <v>63</v>
      </c>
      <c r="B10" s="64">
        <v>20</v>
      </c>
      <c r="C10" s="64" t="s">
        <v>304</v>
      </c>
      <c r="D10" s="64" t="s">
        <v>374</v>
      </c>
      <c r="E10" s="64" t="s">
        <v>378</v>
      </c>
    </row>
    <row r="11" spans="1:5" ht="15">
      <c r="A11" s="12" t="s">
        <v>64</v>
      </c>
      <c r="B11" s="64"/>
      <c r="C11" s="64"/>
      <c r="D11" s="64"/>
      <c r="E11" s="64"/>
    </row>
    <row r="12" spans="1:5" ht="15">
      <c r="A12" s="65" t="s">
        <v>72</v>
      </c>
      <c r="B12" s="64"/>
      <c r="C12" s="64"/>
      <c r="D12" s="64"/>
      <c r="E12" s="64"/>
    </row>
    <row r="13" spans="1:5" ht="15">
      <c r="A13" s="12" t="s">
        <v>65</v>
      </c>
      <c r="B13" s="64"/>
      <c r="C13" s="64"/>
      <c r="D13" s="64"/>
      <c r="E13" s="64"/>
    </row>
    <row r="14" spans="1:5" ht="15">
      <c r="A14" s="12" t="s">
        <v>66</v>
      </c>
      <c r="B14" s="64"/>
      <c r="C14" s="64"/>
      <c r="D14" s="64"/>
      <c r="E14" s="64"/>
    </row>
    <row r="15" spans="1:5" ht="15">
      <c r="A15" s="12" t="s">
        <v>67</v>
      </c>
      <c r="B15" s="64"/>
      <c r="C15" s="64"/>
      <c r="D15" s="64"/>
      <c r="E15" s="64"/>
    </row>
    <row r="16" spans="1:5" ht="15">
      <c r="A16" s="12" t="s">
        <v>68</v>
      </c>
      <c r="B16" s="64"/>
      <c r="C16" s="64"/>
      <c r="D16" s="64"/>
      <c r="E16" s="64"/>
    </row>
    <row r="17" spans="1:5" ht="15">
      <c r="A17" s="12" t="s">
        <v>69</v>
      </c>
      <c r="B17" s="64"/>
      <c r="C17" s="64"/>
      <c r="D17" s="64"/>
      <c r="E17" s="64"/>
    </row>
    <row r="18" spans="1:5" ht="15">
      <c r="A18" s="12" t="s">
        <v>70</v>
      </c>
      <c r="B18" s="64"/>
      <c r="C18" s="64"/>
      <c r="D18" s="64"/>
      <c r="E18" s="64"/>
    </row>
    <row r="19" spans="1:5" ht="15">
      <c r="A19" s="12" t="s">
        <v>64</v>
      </c>
      <c r="B19" s="64"/>
      <c r="C19" s="64"/>
      <c r="D19" s="64"/>
      <c r="E19" s="64"/>
    </row>
    <row r="20" spans="1:5" ht="15">
      <c r="A20" s="26" t="s">
        <v>228</v>
      </c>
      <c r="B20" s="48"/>
      <c r="C20" s="48"/>
      <c r="D20" s="48"/>
      <c r="E20" s="48"/>
    </row>
    <row r="21" spans="1:5" ht="15">
      <c r="A21" s="26" t="s">
        <v>229</v>
      </c>
      <c r="B21" s="48"/>
      <c r="C21" s="48"/>
      <c r="D21" s="48"/>
      <c r="E21" s="48"/>
    </row>
    <row r="22" spans="1:5" ht="15">
      <c r="A22" s="26" t="s">
        <v>379</v>
      </c>
      <c r="B22" s="48"/>
      <c r="C22" s="48"/>
      <c r="D22" s="48"/>
      <c r="E22" s="48"/>
    </row>
    <row r="23" spans="1:5" ht="15">
      <c r="A23" s="26" t="s">
        <v>380</v>
      </c>
      <c r="B23" s="48"/>
      <c r="C23" s="48"/>
      <c r="D23" s="48"/>
      <c r="E23" s="48"/>
    </row>
    <row r="24" spans="1:5" ht="15">
      <c r="B24" s="48"/>
      <c r="C24" s="48"/>
      <c r="D24" s="48"/>
      <c r="E24" s="48"/>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3" sqref="B3"/>
    </sheetView>
  </sheetViews>
  <sheetFormatPr defaultColWidth="9.21875" defaultRowHeight="15"/>
  <cols>
    <col min="1" max="2" width="16" style="22" customWidth="1"/>
    <col min="3" max="3" width="9.21875" style="22"/>
    <col min="4" max="4" width="11.77734375" style="22" customWidth="1"/>
    <col min="5" max="8" width="12.44140625" style="27" customWidth="1"/>
    <col min="9" max="9" width="14.21875" style="22" customWidth="1"/>
    <col min="10" max="10" width="15.21875" style="22" customWidth="1"/>
    <col min="11" max="16384" width="9.21875" style="22"/>
  </cols>
  <sheetData>
    <row r="1" spans="1:10" ht="17.399999999999999">
      <c r="A1" s="21" t="s">
        <v>200</v>
      </c>
      <c r="E1" s="22"/>
      <c r="F1" s="22"/>
      <c r="G1" s="22"/>
      <c r="H1" s="22"/>
    </row>
    <row r="2" spans="1:10">
      <c r="A2" s="173" t="s">
        <v>73</v>
      </c>
      <c r="B2" s="34" t="s">
        <v>78</v>
      </c>
      <c r="C2" s="34" t="s">
        <v>79</v>
      </c>
      <c r="D2" s="34" t="s">
        <v>74</v>
      </c>
      <c r="E2" s="41"/>
      <c r="F2" s="41"/>
      <c r="G2" s="41"/>
      <c r="H2" s="41"/>
      <c r="I2" s="19" t="s">
        <v>75</v>
      </c>
      <c r="J2" s="19" t="s">
        <v>7</v>
      </c>
    </row>
    <row r="3" spans="1:10" ht="30">
      <c r="A3" s="173"/>
      <c r="B3" s="83" t="s">
        <v>469</v>
      </c>
      <c r="C3" s="72" t="s">
        <v>12</v>
      </c>
      <c r="D3" s="35" t="s">
        <v>224</v>
      </c>
      <c r="E3" s="1"/>
      <c r="F3" s="1"/>
      <c r="G3" s="1"/>
      <c r="H3" s="1"/>
      <c r="I3" s="41">
        <v>36</v>
      </c>
      <c r="J3" s="92">
        <v>0</v>
      </c>
    </row>
    <row r="4" spans="1:10" ht="34.5" customHeight="1">
      <c r="A4" s="33" t="s">
        <v>10</v>
      </c>
      <c r="B4" s="13" t="s">
        <v>295</v>
      </c>
      <c r="C4" s="13" t="s">
        <v>0</v>
      </c>
      <c r="D4" s="13" t="s">
        <v>76</v>
      </c>
      <c r="E4" s="13" t="s">
        <v>41</v>
      </c>
      <c r="F4" s="13" t="s">
        <v>42</v>
      </c>
      <c r="G4" s="13" t="s">
        <v>4</v>
      </c>
      <c r="H4" s="13" t="s">
        <v>43</v>
      </c>
      <c r="I4" s="17" t="s">
        <v>40</v>
      </c>
      <c r="J4" s="17" t="s">
        <v>7</v>
      </c>
    </row>
    <row r="5" spans="1:10">
      <c r="A5" s="73" t="s">
        <v>299</v>
      </c>
      <c r="B5" s="35">
        <v>4</v>
      </c>
      <c r="C5" s="71">
        <v>4</v>
      </c>
      <c r="D5" s="71">
        <v>4</v>
      </c>
      <c r="E5" s="71">
        <v>4</v>
      </c>
      <c r="F5" s="71">
        <v>4</v>
      </c>
      <c r="G5" s="71">
        <v>4</v>
      </c>
      <c r="H5" s="71">
        <v>4</v>
      </c>
      <c r="I5" s="38">
        <v>4</v>
      </c>
      <c r="J5" s="76">
        <v>0</v>
      </c>
    </row>
    <row r="6" spans="1:10" ht="30">
      <c r="A6" s="73" t="s">
        <v>300</v>
      </c>
      <c r="B6" s="71">
        <v>4</v>
      </c>
      <c r="C6" s="71">
        <v>4</v>
      </c>
      <c r="D6" s="71">
        <v>4</v>
      </c>
      <c r="E6" s="71">
        <v>4</v>
      </c>
      <c r="F6" s="71">
        <v>4</v>
      </c>
      <c r="G6" s="71">
        <v>4</v>
      </c>
      <c r="H6" s="71">
        <v>4</v>
      </c>
      <c r="I6" s="38">
        <v>4</v>
      </c>
      <c r="J6" s="76">
        <v>0</v>
      </c>
    </row>
    <row r="7" spans="1:10" ht="30">
      <c r="A7" s="73" t="s">
        <v>301</v>
      </c>
      <c r="B7" s="71">
        <v>2</v>
      </c>
      <c r="C7" s="71">
        <v>2</v>
      </c>
      <c r="D7" s="71">
        <v>2</v>
      </c>
      <c r="E7" s="71">
        <v>2</v>
      </c>
      <c r="F7" s="71">
        <v>2</v>
      </c>
      <c r="G7" s="71">
        <v>2</v>
      </c>
      <c r="H7" s="71">
        <v>0</v>
      </c>
      <c r="I7" s="38">
        <v>2</v>
      </c>
      <c r="J7" s="76">
        <v>0</v>
      </c>
    </row>
    <row r="8" spans="1:10" ht="30">
      <c r="A8" s="73" t="s">
        <v>302</v>
      </c>
      <c r="B8" s="71">
        <v>11</v>
      </c>
      <c r="C8" s="71">
        <v>8</v>
      </c>
      <c r="D8" s="71">
        <v>5</v>
      </c>
      <c r="E8" s="71">
        <v>6</v>
      </c>
      <c r="F8" s="71">
        <v>11</v>
      </c>
      <c r="G8" s="71">
        <v>5</v>
      </c>
      <c r="H8" s="71">
        <v>4</v>
      </c>
      <c r="I8" s="38">
        <v>12</v>
      </c>
      <c r="J8" s="76">
        <v>0</v>
      </c>
    </row>
    <row r="9" spans="1:10">
      <c r="A9" s="73" t="s">
        <v>303</v>
      </c>
      <c r="B9" s="71">
        <v>14</v>
      </c>
      <c r="C9" s="71">
        <v>14</v>
      </c>
      <c r="D9" s="71">
        <v>14</v>
      </c>
      <c r="E9" s="71">
        <v>14</v>
      </c>
      <c r="F9" s="71">
        <v>14</v>
      </c>
      <c r="G9" s="71">
        <v>14</v>
      </c>
      <c r="H9" s="71">
        <v>0</v>
      </c>
      <c r="I9" s="38">
        <v>14</v>
      </c>
      <c r="J9" s="76">
        <v>0</v>
      </c>
    </row>
    <row r="10" spans="1:10">
      <c r="A10" s="73" t="s">
        <v>304</v>
      </c>
      <c r="B10" s="71">
        <v>1</v>
      </c>
      <c r="C10" s="71">
        <v>1</v>
      </c>
      <c r="D10" s="71">
        <v>2</v>
      </c>
      <c r="E10" s="71">
        <v>1</v>
      </c>
      <c r="F10" s="71">
        <v>1</v>
      </c>
      <c r="G10" s="71">
        <v>2</v>
      </c>
      <c r="H10" s="71">
        <v>1</v>
      </c>
      <c r="I10" s="38">
        <v>2</v>
      </c>
      <c r="J10" s="76">
        <v>0</v>
      </c>
    </row>
    <row r="11" spans="1:10">
      <c r="A11" s="36"/>
      <c r="B11" s="35"/>
      <c r="C11" s="35"/>
      <c r="D11" s="35"/>
      <c r="E11" s="55"/>
      <c r="F11" s="55"/>
      <c r="G11" s="55"/>
      <c r="H11" s="55"/>
      <c r="I11" s="38"/>
      <c r="J11" s="38"/>
    </row>
    <row r="12" spans="1:10">
      <c r="A12" s="26" t="s">
        <v>228</v>
      </c>
      <c r="B12" s="27"/>
      <c r="C12" s="27"/>
      <c r="D12" s="27"/>
      <c r="I12" s="27"/>
      <c r="J12" s="27"/>
    </row>
    <row r="13" spans="1:10">
      <c r="A13" s="26" t="s">
        <v>229</v>
      </c>
      <c r="B13" s="27"/>
      <c r="C13" s="27"/>
      <c r="D13" s="27"/>
      <c r="I13" s="27"/>
      <c r="J13" s="27"/>
    </row>
    <row r="14" spans="1:10">
      <c r="A14" s="26" t="s">
        <v>294</v>
      </c>
      <c r="B14" s="27"/>
      <c r="C14" s="27"/>
      <c r="D14" s="27"/>
      <c r="I14" s="27"/>
      <c r="J14" s="27"/>
    </row>
    <row r="15" spans="1:10">
      <c r="A15" s="26" t="s">
        <v>399</v>
      </c>
      <c r="B15" s="27"/>
      <c r="C15" s="27"/>
      <c r="D15" s="27"/>
      <c r="I15" s="27"/>
      <c r="J15" s="27"/>
    </row>
    <row r="16" spans="1:10">
      <c r="B16" s="27"/>
      <c r="C16" s="27"/>
      <c r="D16" s="27"/>
      <c r="I16" s="27"/>
      <c r="J16" s="2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G3" sqref="G3"/>
    </sheetView>
  </sheetViews>
  <sheetFormatPr defaultColWidth="9.21875" defaultRowHeight="15"/>
  <cols>
    <col min="1" max="1" width="27.77734375" style="27" customWidth="1"/>
    <col min="2" max="2" width="19.21875" style="23" customWidth="1"/>
    <col min="3" max="3" width="23.21875" style="23" customWidth="1"/>
    <col min="4" max="4" width="34.77734375" style="23" customWidth="1"/>
    <col min="5" max="5" width="9.21875" style="27"/>
    <col min="6" max="6" width="15.77734375" style="27" customWidth="1"/>
    <col min="7" max="7" width="17.77734375" style="27" customWidth="1"/>
    <col min="8" max="8" width="21.77734375" style="27" customWidth="1"/>
    <col min="9" max="10" width="16.21875" style="27" customWidth="1"/>
    <col min="11" max="16384" width="9.21875" style="27"/>
  </cols>
  <sheetData>
    <row r="1" spans="1:10" s="22" customFormat="1" ht="17.399999999999999">
      <c r="A1" s="21" t="s">
        <v>201</v>
      </c>
    </row>
    <row r="2" spans="1:10" ht="30" customHeight="1">
      <c r="A2" s="173" t="s">
        <v>381</v>
      </c>
      <c r="B2" s="67" t="s">
        <v>78</v>
      </c>
      <c r="C2" s="67" t="s">
        <v>79</v>
      </c>
      <c r="D2" s="67" t="s">
        <v>88</v>
      </c>
      <c r="F2" s="173" t="s">
        <v>382</v>
      </c>
      <c r="G2" s="67" t="s">
        <v>78</v>
      </c>
      <c r="H2" s="11"/>
      <c r="I2" s="11"/>
      <c r="J2" s="11"/>
    </row>
    <row r="3" spans="1:10" ht="27" customHeight="1">
      <c r="A3" s="173"/>
      <c r="B3" s="83" t="s">
        <v>469</v>
      </c>
      <c r="C3" s="72" t="s">
        <v>12</v>
      </c>
      <c r="D3" s="66">
        <v>2</v>
      </c>
      <c r="F3" s="173"/>
      <c r="G3" s="83" t="s">
        <v>469</v>
      </c>
      <c r="H3" s="72"/>
      <c r="I3" s="66"/>
      <c r="J3" s="66"/>
    </row>
    <row r="4" spans="1:10" ht="33" customHeight="1">
      <c r="A4" s="31" t="s">
        <v>86</v>
      </c>
      <c r="B4" s="13" t="s">
        <v>257</v>
      </c>
      <c r="C4" s="13" t="s">
        <v>89</v>
      </c>
      <c r="D4" s="13" t="s">
        <v>87</v>
      </c>
      <c r="F4" s="31" t="s">
        <v>22</v>
      </c>
      <c r="G4" s="13" t="s">
        <v>258</v>
      </c>
      <c r="H4" s="13" t="s">
        <v>255</v>
      </c>
      <c r="I4" s="13" t="s">
        <v>256</v>
      </c>
      <c r="J4" s="13" t="s">
        <v>90</v>
      </c>
    </row>
    <row r="5" spans="1:10">
      <c r="A5" s="27" t="s">
        <v>384</v>
      </c>
      <c r="B5" s="80" t="s">
        <v>398</v>
      </c>
      <c r="C5" s="64" t="s">
        <v>383</v>
      </c>
      <c r="D5" s="64" t="s">
        <v>385</v>
      </c>
      <c r="F5" s="73" t="s">
        <v>299</v>
      </c>
      <c r="G5" s="64"/>
      <c r="H5" s="64">
        <v>1</v>
      </c>
      <c r="I5" s="64"/>
      <c r="J5" s="64">
        <v>3</v>
      </c>
    </row>
    <row r="6" spans="1:10" ht="30">
      <c r="A6" s="27" t="s">
        <v>386</v>
      </c>
      <c r="B6" s="80" t="s">
        <v>398</v>
      </c>
      <c r="C6" s="64" t="s">
        <v>383</v>
      </c>
      <c r="D6" s="64" t="s">
        <v>385</v>
      </c>
      <c r="F6" s="73" t="s">
        <v>300</v>
      </c>
      <c r="G6" s="64"/>
      <c r="H6" s="64"/>
      <c r="I6" s="64"/>
      <c r="J6" s="64">
        <v>4</v>
      </c>
    </row>
    <row r="7" spans="1:10" ht="30">
      <c r="B7" s="80"/>
      <c r="C7" s="64"/>
      <c r="D7" s="64"/>
      <c r="F7" s="73" t="s">
        <v>301</v>
      </c>
      <c r="G7" s="71"/>
      <c r="H7" s="64"/>
      <c r="I7" s="64"/>
      <c r="J7" s="64">
        <v>2</v>
      </c>
    </row>
    <row r="8" spans="1:10" ht="30">
      <c r="A8" s="81" t="s">
        <v>387</v>
      </c>
      <c r="B8" s="64"/>
      <c r="C8" s="64"/>
      <c r="D8" s="64"/>
      <c r="F8" s="73" t="s">
        <v>302</v>
      </c>
      <c r="G8" s="71"/>
      <c r="H8" s="64"/>
      <c r="I8" s="64"/>
      <c r="J8" s="64">
        <v>12</v>
      </c>
    </row>
    <row r="9" spans="1:10">
      <c r="A9" s="26" t="s">
        <v>228</v>
      </c>
      <c r="F9" s="73" t="s">
        <v>303</v>
      </c>
      <c r="G9" s="71"/>
      <c r="H9" s="64"/>
      <c r="I9" s="64"/>
      <c r="J9" s="64">
        <v>14</v>
      </c>
    </row>
    <row r="10" spans="1:10">
      <c r="A10" s="26" t="s">
        <v>229</v>
      </c>
      <c r="F10" s="73" t="s">
        <v>304</v>
      </c>
      <c r="G10" s="71">
        <v>2</v>
      </c>
      <c r="H10" s="64"/>
      <c r="I10" s="64"/>
      <c r="J10" s="64"/>
    </row>
    <row r="11" spans="1:10">
      <c r="A11" s="26" t="s">
        <v>236</v>
      </c>
      <c r="F11" s="68"/>
      <c r="G11" s="71"/>
      <c r="H11" s="64"/>
      <c r="I11" s="64"/>
      <c r="J11" s="64"/>
    </row>
    <row r="12" spans="1:10">
      <c r="A12" s="26" t="s">
        <v>263</v>
      </c>
      <c r="F12" s="26" t="s">
        <v>228</v>
      </c>
    </row>
    <row r="13" spans="1:10">
      <c r="F13" s="26" t="s">
        <v>388</v>
      </c>
    </row>
    <row r="14" spans="1:10">
      <c r="F14" s="82" t="s">
        <v>389</v>
      </c>
    </row>
  </sheetData>
  <mergeCells count="2">
    <mergeCell ref="A2:A3"/>
    <mergeCell ref="F2: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7"/>
  <sheetViews>
    <sheetView workbookViewId="0">
      <selection activeCell="K18" sqref="K18"/>
    </sheetView>
  </sheetViews>
  <sheetFormatPr defaultColWidth="9.21875" defaultRowHeight="15"/>
  <cols>
    <col min="1" max="1" width="16.21875" style="23" customWidth="1"/>
    <col min="2" max="2" width="18.21875" style="23" customWidth="1"/>
    <col min="3" max="3" width="15.77734375" style="23" customWidth="1"/>
    <col min="4" max="5" width="13.21875" style="23" customWidth="1"/>
    <col min="6" max="6" width="14.21875" style="23" customWidth="1"/>
    <col min="7" max="9" width="9.21875" style="23"/>
    <col min="10" max="10" width="19.77734375" style="23" customWidth="1"/>
    <col min="11" max="11" width="16.77734375" style="23" customWidth="1"/>
    <col min="12" max="12" width="13.5546875" style="23" customWidth="1"/>
    <col min="13" max="13" width="17.21875" style="23" customWidth="1"/>
    <col min="14" max="16384" width="9.21875" style="23"/>
  </cols>
  <sheetData>
    <row r="1" spans="1:16" s="22" customFormat="1" ht="57.6">
      <c r="A1" s="176" t="s">
        <v>254</v>
      </c>
      <c r="B1" s="99" t="s">
        <v>78</v>
      </c>
      <c r="C1" s="99" t="s">
        <v>79</v>
      </c>
      <c r="D1" s="99" t="s">
        <v>99</v>
      </c>
      <c r="E1" s="109" t="s">
        <v>431</v>
      </c>
      <c r="F1" s="108"/>
      <c r="G1" s="108"/>
      <c r="H1" s="108"/>
      <c r="I1" s="107"/>
      <c r="J1" s="107"/>
      <c r="K1" s="107"/>
      <c r="L1" s="107"/>
      <c r="M1" s="107"/>
      <c r="N1" s="107"/>
      <c r="O1" s="107"/>
      <c r="P1" s="107"/>
    </row>
    <row r="2" spans="1:16" ht="15" customHeight="1">
      <c r="A2" s="176"/>
      <c r="B2" s="83" t="s">
        <v>468</v>
      </c>
      <c r="C2" s="100" t="s">
        <v>12</v>
      </c>
      <c r="D2" s="100" t="s">
        <v>390</v>
      </c>
      <c r="E2" s="110"/>
      <c r="F2" s="110"/>
      <c r="G2" s="110"/>
      <c r="H2" s="110"/>
      <c r="I2" s="96"/>
      <c r="J2" s="176" t="s">
        <v>432</v>
      </c>
      <c r="K2" s="99" t="s">
        <v>78</v>
      </c>
      <c r="L2" s="99" t="s">
        <v>79</v>
      </c>
      <c r="M2" s="99" t="s">
        <v>99</v>
      </c>
      <c r="N2" s="108"/>
      <c r="O2" s="108"/>
      <c r="P2" s="108"/>
    </row>
    <row r="3" spans="1:16" ht="15" customHeight="1">
      <c r="A3" s="96"/>
      <c r="B3" s="177" t="s">
        <v>92</v>
      </c>
      <c r="C3" s="177"/>
      <c r="D3" s="102" t="s">
        <v>7</v>
      </c>
      <c r="E3" s="177" t="s">
        <v>93</v>
      </c>
      <c r="F3" s="177"/>
      <c r="G3" s="102" t="s">
        <v>7</v>
      </c>
      <c r="H3" s="102" t="s">
        <v>94</v>
      </c>
      <c r="I3" s="96"/>
      <c r="J3" s="176"/>
      <c r="K3" s="83" t="s">
        <v>468</v>
      </c>
      <c r="L3" s="100" t="s">
        <v>12</v>
      </c>
      <c r="M3" s="100" t="s">
        <v>390</v>
      </c>
      <c r="N3" s="110"/>
      <c r="O3" s="110"/>
      <c r="P3" s="110"/>
    </row>
    <row r="4" spans="1:16">
      <c r="A4" s="103" t="s">
        <v>98</v>
      </c>
      <c r="B4" s="102" t="s">
        <v>95</v>
      </c>
      <c r="C4" s="102" t="s">
        <v>96</v>
      </c>
      <c r="D4" s="102" t="s">
        <v>97</v>
      </c>
      <c r="E4" s="102" t="s">
        <v>95</v>
      </c>
      <c r="F4" s="102" t="s">
        <v>96</v>
      </c>
      <c r="G4" s="102" t="s">
        <v>97</v>
      </c>
      <c r="H4" s="102" t="s">
        <v>97</v>
      </c>
      <c r="I4" s="96"/>
      <c r="J4" s="176"/>
      <c r="K4" s="177" t="s">
        <v>92</v>
      </c>
      <c r="L4" s="177"/>
      <c r="M4" s="177" t="s">
        <v>298</v>
      </c>
      <c r="N4" s="177" t="s">
        <v>93</v>
      </c>
      <c r="O4" s="177"/>
      <c r="P4" s="177" t="s">
        <v>298</v>
      </c>
    </row>
    <row r="5" spans="1:16" ht="30" customHeight="1">
      <c r="A5" s="97" t="s">
        <v>391</v>
      </c>
      <c r="B5" s="101">
        <v>477</v>
      </c>
      <c r="C5" s="101">
        <v>475</v>
      </c>
      <c r="D5" s="101">
        <v>-0.41928721174004202</v>
      </c>
      <c r="E5" s="101">
        <v>249</v>
      </c>
      <c r="F5" s="101">
        <v>261</v>
      </c>
      <c r="G5" s="101">
        <v>4.8192771084337398</v>
      </c>
      <c r="H5" s="111">
        <v>0.34</v>
      </c>
      <c r="I5" s="96"/>
      <c r="J5" s="103" t="s">
        <v>433</v>
      </c>
      <c r="K5" s="102" t="s">
        <v>95</v>
      </c>
      <c r="L5" s="102" t="s">
        <v>96</v>
      </c>
      <c r="M5" s="177"/>
      <c r="N5" s="102" t="s">
        <v>95</v>
      </c>
      <c r="O5" s="102" t="s">
        <v>96</v>
      </c>
      <c r="P5" s="177"/>
    </row>
    <row r="6" spans="1:16">
      <c r="A6" s="97" t="s">
        <v>392</v>
      </c>
      <c r="B6" s="101">
        <v>143</v>
      </c>
      <c r="C6" s="101">
        <v>99</v>
      </c>
      <c r="D6" s="101">
        <v>-30.769230769230798</v>
      </c>
      <c r="E6" s="101">
        <v>93</v>
      </c>
      <c r="F6" s="101">
        <v>76</v>
      </c>
      <c r="G6" s="101">
        <v>-18.279569892473098</v>
      </c>
      <c r="H6" s="112">
        <v>0.37</v>
      </c>
      <c r="I6" s="96"/>
      <c r="J6" s="113" t="s">
        <v>393</v>
      </c>
      <c r="K6" s="114">
        <v>1050</v>
      </c>
      <c r="L6" s="114">
        <v>1116</v>
      </c>
      <c r="M6" s="114">
        <v>6.28571428571429</v>
      </c>
      <c r="N6" s="114">
        <v>705</v>
      </c>
      <c r="O6" s="114">
        <v>952</v>
      </c>
      <c r="P6" s="114">
        <v>35.035460992907801</v>
      </c>
    </row>
    <row r="7" spans="1:16">
      <c r="A7" s="97" t="s">
        <v>393</v>
      </c>
      <c r="B7" s="101">
        <v>463</v>
      </c>
      <c r="C7" s="101">
        <v>234</v>
      </c>
      <c r="D7" s="101">
        <v>-49.460043196544298</v>
      </c>
      <c r="E7" s="101">
        <v>324</v>
      </c>
      <c r="F7" s="101">
        <v>190</v>
      </c>
      <c r="G7" s="101">
        <v>-41.358024691357997</v>
      </c>
      <c r="H7" s="111">
        <v>0.75</v>
      </c>
      <c r="I7" s="96"/>
      <c r="J7" s="113" t="s">
        <v>395</v>
      </c>
      <c r="K7" s="114">
        <v>565</v>
      </c>
      <c r="L7" s="114">
        <v>630</v>
      </c>
      <c r="M7" s="114">
        <v>11.5044247787611</v>
      </c>
      <c r="N7" s="114">
        <v>318</v>
      </c>
      <c r="O7" s="114">
        <v>371</v>
      </c>
      <c r="P7" s="114">
        <v>16.6666666666667</v>
      </c>
    </row>
    <row r="8" spans="1:16">
      <c r="A8" s="97" t="s">
        <v>394</v>
      </c>
      <c r="B8" s="101">
        <v>60</v>
      </c>
      <c r="C8" s="101">
        <v>53</v>
      </c>
      <c r="D8" s="101">
        <v>-11.6666666666667</v>
      </c>
      <c r="E8" s="101">
        <v>45</v>
      </c>
      <c r="F8" s="101">
        <v>34</v>
      </c>
      <c r="G8" s="101">
        <v>-24.4444444444444</v>
      </c>
      <c r="H8" s="111">
        <v>0.15</v>
      </c>
      <c r="I8" s="96"/>
      <c r="J8" s="113" t="s">
        <v>392</v>
      </c>
      <c r="K8" s="114">
        <v>143</v>
      </c>
      <c r="L8" s="114">
        <v>99</v>
      </c>
      <c r="M8" s="114">
        <v>-30.769230769230798</v>
      </c>
      <c r="N8" s="114">
        <v>93</v>
      </c>
      <c r="O8" s="114">
        <v>76</v>
      </c>
      <c r="P8" s="114">
        <v>-18.279569892473098</v>
      </c>
    </row>
    <row r="9" spans="1:16">
      <c r="A9" s="97"/>
      <c r="B9" s="101"/>
      <c r="C9" s="101"/>
      <c r="D9" s="101"/>
      <c r="E9" s="101"/>
      <c r="F9" s="101"/>
      <c r="G9" s="101"/>
      <c r="H9" s="101"/>
      <c r="I9" s="96"/>
      <c r="J9" s="113" t="s">
        <v>434</v>
      </c>
      <c r="K9" s="114">
        <v>83</v>
      </c>
      <c r="L9" s="114">
        <v>35</v>
      </c>
      <c r="M9" s="114">
        <v>-57.831325301204799</v>
      </c>
      <c r="N9" s="114">
        <v>68</v>
      </c>
      <c r="O9" s="114">
        <v>28</v>
      </c>
      <c r="P9" s="114">
        <v>-58.823529411764703</v>
      </c>
    </row>
    <row r="10" spans="1:16" ht="12.75" customHeight="1">
      <c r="A10" s="178" t="s">
        <v>225</v>
      </c>
      <c r="B10" s="177" t="s">
        <v>100</v>
      </c>
      <c r="C10" s="177"/>
      <c r="D10" s="106" t="s">
        <v>7</v>
      </c>
      <c r="E10" s="177" t="s">
        <v>101</v>
      </c>
      <c r="F10" s="177"/>
      <c r="G10" s="106" t="s">
        <v>7</v>
      </c>
      <c r="H10" s="106" t="s">
        <v>102</v>
      </c>
      <c r="I10" s="96"/>
      <c r="J10" s="113" t="s">
        <v>435</v>
      </c>
      <c r="K10" s="114">
        <v>82</v>
      </c>
      <c r="L10" s="114">
        <v>135</v>
      </c>
      <c r="M10" s="114">
        <v>64.634146341463406</v>
      </c>
      <c r="N10" s="114">
        <v>54</v>
      </c>
      <c r="O10" s="114">
        <v>74</v>
      </c>
      <c r="P10" s="114">
        <v>37.037037037037003</v>
      </c>
    </row>
    <row r="11" spans="1:16">
      <c r="A11" s="178"/>
      <c r="B11" s="115" t="s">
        <v>95</v>
      </c>
      <c r="C11" s="98" t="s">
        <v>96</v>
      </c>
      <c r="D11" s="98" t="s">
        <v>97</v>
      </c>
      <c r="E11" s="115" t="s">
        <v>95</v>
      </c>
      <c r="F11" s="98" t="s">
        <v>96</v>
      </c>
      <c r="G11" s="98" t="s">
        <v>97</v>
      </c>
      <c r="H11" s="98" t="s">
        <v>97</v>
      </c>
      <c r="I11" s="96"/>
      <c r="J11" s="113" t="s">
        <v>394</v>
      </c>
      <c r="K11" s="114">
        <v>61</v>
      </c>
      <c r="L11" s="114">
        <v>53</v>
      </c>
      <c r="M11" s="114">
        <v>-13.1147540983607</v>
      </c>
      <c r="N11" s="114">
        <v>46</v>
      </c>
      <c r="O11" s="114">
        <v>34</v>
      </c>
      <c r="P11" s="114">
        <v>-26.086956521739101</v>
      </c>
    </row>
    <row r="12" spans="1:16">
      <c r="A12" s="105" t="s">
        <v>103</v>
      </c>
      <c r="B12" s="101">
        <v>1084</v>
      </c>
      <c r="C12" s="101">
        <v>1167</v>
      </c>
      <c r="D12" s="101">
        <v>7.6568265682656804</v>
      </c>
      <c r="E12" s="101">
        <v>705</v>
      </c>
      <c r="F12" s="101">
        <v>889</v>
      </c>
      <c r="G12" s="101">
        <v>26.0992907801418</v>
      </c>
      <c r="H12" s="111">
        <v>0.32</v>
      </c>
      <c r="I12" s="96"/>
      <c r="J12" s="104" t="s">
        <v>228</v>
      </c>
      <c r="K12" s="116"/>
      <c r="L12" s="116"/>
      <c r="M12" s="116"/>
      <c r="N12" s="116"/>
      <c r="O12" s="116"/>
      <c r="P12" s="116"/>
    </row>
    <row r="13" spans="1:16">
      <c r="A13" s="104" t="s">
        <v>228</v>
      </c>
      <c r="B13" s="116"/>
      <c r="C13" s="116"/>
      <c r="D13" s="116"/>
      <c r="E13" s="116"/>
      <c r="F13" s="116"/>
      <c r="G13" s="116"/>
      <c r="H13" s="116"/>
      <c r="I13" s="96"/>
      <c r="J13" s="104" t="s">
        <v>229</v>
      </c>
      <c r="K13" s="96"/>
      <c r="L13" s="96"/>
      <c r="M13" s="96"/>
      <c r="N13" s="96"/>
      <c r="O13" s="96"/>
      <c r="P13" s="96"/>
    </row>
    <row r="14" spans="1:16" ht="15" customHeight="1">
      <c r="A14" s="104" t="s">
        <v>229</v>
      </c>
      <c r="B14" s="96"/>
      <c r="C14" s="96"/>
      <c r="D14" s="96"/>
      <c r="E14" s="96"/>
      <c r="F14" s="96"/>
      <c r="G14" s="96"/>
      <c r="H14" s="96"/>
      <c r="I14" s="96"/>
      <c r="J14" s="104" t="s">
        <v>230</v>
      </c>
      <c r="K14" s="96"/>
      <c r="L14" s="96"/>
      <c r="M14" s="96"/>
      <c r="N14" s="96"/>
      <c r="O14" s="96"/>
      <c r="P14" s="96"/>
    </row>
    <row r="15" spans="1:16" ht="15" customHeight="1">
      <c r="A15" s="104" t="s">
        <v>230</v>
      </c>
      <c r="B15" s="96"/>
      <c r="C15" s="96"/>
      <c r="D15" s="96"/>
      <c r="E15" s="96"/>
      <c r="F15" s="96"/>
      <c r="G15" s="96"/>
      <c r="H15" s="96"/>
      <c r="I15" s="96"/>
      <c r="J15" s="104" t="s">
        <v>436</v>
      </c>
      <c r="K15" s="96"/>
      <c r="L15" s="96"/>
      <c r="M15" s="96"/>
      <c r="N15" s="96"/>
      <c r="O15" s="96"/>
      <c r="P15" s="96"/>
    </row>
    <row r="16" spans="1:16">
      <c r="A16" s="104" t="s">
        <v>437</v>
      </c>
      <c r="B16" s="96"/>
      <c r="C16" s="96"/>
      <c r="D16" s="96"/>
      <c r="E16" s="96"/>
      <c r="F16" s="96"/>
      <c r="G16" s="96"/>
      <c r="H16" s="96"/>
      <c r="I16" s="96"/>
      <c r="J16" s="104"/>
      <c r="K16" s="116"/>
      <c r="L16" s="116"/>
      <c r="M16" s="116"/>
      <c r="N16" s="116"/>
      <c r="O16" s="116"/>
      <c r="P16" s="116"/>
    </row>
    <row r="17" spans="1:16" ht="30" customHeight="1">
      <c r="A17" s="104" t="s">
        <v>438</v>
      </c>
      <c r="B17" s="96"/>
      <c r="C17" s="96"/>
      <c r="D17" s="96"/>
      <c r="E17" s="96"/>
      <c r="F17" s="96"/>
      <c r="G17" s="96"/>
      <c r="H17" s="96"/>
      <c r="I17" s="96"/>
      <c r="J17" s="176" t="s">
        <v>439</v>
      </c>
      <c r="K17" s="99" t="s">
        <v>78</v>
      </c>
      <c r="L17" s="99" t="s">
        <v>79</v>
      </c>
      <c r="M17" s="99" t="s">
        <v>99</v>
      </c>
      <c r="N17" s="96"/>
      <c r="O17" s="96"/>
      <c r="P17" s="96"/>
    </row>
    <row r="18" spans="1:16" ht="21" customHeight="1">
      <c r="A18" s="104" t="s">
        <v>227</v>
      </c>
      <c r="B18" s="116"/>
      <c r="C18" s="116"/>
      <c r="D18" s="116"/>
      <c r="E18" s="116"/>
      <c r="F18" s="116"/>
      <c r="G18" s="116"/>
      <c r="H18" s="116"/>
      <c r="I18" s="96"/>
      <c r="J18" s="176"/>
      <c r="K18" s="83" t="s">
        <v>468</v>
      </c>
      <c r="L18" s="100" t="s">
        <v>12</v>
      </c>
      <c r="M18" s="100" t="s">
        <v>390</v>
      </c>
      <c r="N18" s="96"/>
      <c r="O18" s="96"/>
      <c r="P18" s="96"/>
    </row>
    <row r="19" spans="1:16">
      <c r="A19" s="96"/>
      <c r="B19" s="96"/>
      <c r="C19" s="96"/>
      <c r="D19" s="96"/>
      <c r="E19" s="96"/>
      <c r="F19" s="96"/>
      <c r="G19" s="96"/>
      <c r="H19" s="96"/>
      <c r="I19" s="96"/>
      <c r="J19" s="97"/>
      <c r="K19" s="102" t="s">
        <v>95</v>
      </c>
      <c r="L19" s="102" t="s">
        <v>96</v>
      </c>
      <c r="M19" s="102" t="s">
        <v>440</v>
      </c>
      <c r="N19" s="96"/>
      <c r="O19" s="96"/>
      <c r="P19" s="96"/>
    </row>
    <row r="20" spans="1:16" ht="33.75" customHeight="1">
      <c r="A20" s="96"/>
      <c r="B20" s="96"/>
      <c r="C20" s="96"/>
      <c r="D20" s="96"/>
      <c r="E20" s="96"/>
      <c r="F20" s="96"/>
      <c r="G20" s="96"/>
      <c r="H20" s="96"/>
      <c r="I20" s="96"/>
      <c r="J20" s="97" t="s">
        <v>441</v>
      </c>
      <c r="K20" s="101">
        <v>946</v>
      </c>
      <c r="L20" s="101">
        <v>1199</v>
      </c>
      <c r="M20" s="101">
        <v>26.744186046511601</v>
      </c>
      <c r="N20" s="96"/>
      <c r="O20" s="96"/>
      <c r="P20" s="96"/>
    </row>
    <row r="21" spans="1:16" ht="30">
      <c r="A21" s="96"/>
      <c r="B21" s="116"/>
      <c r="C21" s="116"/>
      <c r="D21" s="116"/>
      <c r="E21" s="116"/>
      <c r="F21" s="116"/>
      <c r="G21" s="116"/>
      <c r="H21" s="116"/>
      <c r="I21" s="96"/>
      <c r="J21" s="97" t="s">
        <v>442</v>
      </c>
      <c r="K21" s="101">
        <v>307</v>
      </c>
      <c r="L21" s="101">
        <v>441</v>
      </c>
      <c r="M21" s="101">
        <v>43.648208469055398</v>
      </c>
      <c r="N21" s="96"/>
      <c r="O21" s="96"/>
      <c r="P21" s="96"/>
    </row>
    <row r="22" spans="1:16">
      <c r="A22" s="96"/>
      <c r="B22" s="116"/>
      <c r="C22" s="116"/>
      <c r="D22" s="116"/>
      <c r="E22" s="116"/>
      <c r="F22" s="116"/>
      <c r="G22" s="116"/>
      <c r="H22" s="116"/>
      <c r="I22" s="96"/>
      <c r="J22" s="97" t="s">
        <v>93</v>
      </c>
      <c r="K22" s="101">
        <v>2372</v>
      </c>
      <c r="L22" s="101">
        <v>2801</v>
      </c>
      <c r="M22" s="101">
        <v>18.086003372681301</v>
      </c>
      <c r="N22" s="96"/>
      <c r="O22" s="96"/>
      <c r="P22" s="96"/>
    </row>
    <row r="23" spans="1:16">
      <c r="A23" s="96"/>
      <c r="B23" s="96"/>
      <c r="C23" s="96"/>
      <c r="D23" s="96"/>
      <c r="E23" s="96"/>
      <c r="F23" s="96"/>
      <c r="G23" s="96"/>
      <c r="H23" s="96"/>
      <c r="I23" s="96"/>
      <c r="J23" s="97" t="s">
        <v>111</v>
      </c>
      <c r="K23" s="111">
        <v>0.44</v>
      </c>
      <c r="L23" s="111">
        <v>0.45200000000000001</v>
      </c>
      <c r="M23" s="101">
        <v>2.7272727272727302</v>
      </c>
      <c r="N23" s="96"/>
      <c r="O23" s="96"/>
      <c r="P23" s="96"/>
    </row>
    <row r="24" spans="1:16" ht="30">
      <c r="A24" s="96"/>
      <c r="B24" s="96"/>
      <c r="C24" s="96"/>
      <c r="D24" s="96"/>
      <c r="E24" s="96"/>
      <c r="F24" s="96"/>
      <c r="G24" s="96"/>
      <c r="H24" s="96"/>
      <c r="I24" s="96"/>
      <c r="J24" s="97" t="s">
        <v>443</v>
      </c>
      <c r="K24" s="111">
        <v>0.28000000000000003</v>
      </c>
      <c r="L24" s="111">
        <v>0.34</v>
      </c>
      <c r="M24" s="101">
        <v>21.428571428571399</v>
      </c>
      <c r="N24" s="96"/>
      <c r="O24" s="96"/>
      <c r="P24" s="96"/>
    </row>
    <row r="25" spans="1:16">
      <c r="A25" s="96"/>
      <c r="B25" s="96"/>
      <c r="C25" s="96"/>
      <c r="D25" s="96"/>
      <c r="E25" s="96"/>
      <c r="F25" s="96"/>
      <c r="G25" s="96"/>
      <c r="H25" s="96"/>
      <c r="I25" s="96"/>
      <c r="J25" s="104" t="s">
        <v>228</v>
      </c>
      <c r="K25" s="116"/>
      <c r="L25" s="116"/>
      <c r="M25" s="116"/>
      <c r="N25" s="96"/>
      <c r="O25" s="96"/>
      <c r="P25" s="96"/>
    </row>
    <row r="26" spans="1:16">
      <c r="A26" s="96"/>
      <c r="B26" s="96"/>
      <c r="C26" s="96"/>
      <c r="D26" s="96"/>
      <c r="E26" s="96"/>
      <c r="F26" s="96"/>
      <c r="G26" s="96"/>
      <c r="H26" s="96"/>
      <c r="I26" s="96"/>
      <c r="J26" s="104" t="s">
        <v>229</v>
      </c>
      <c r="K26" s="96"/>
      <c r="L26" s="96"/>
      <c r="M26" s="96"/>
      <c r="N26" s="116"/>
      <c r="O26" s="116"/>
      <c r="P26" s="116"/>
    </row>
    <row r="27" spans="1:16">
      <c r="A27" s="96"/>
      <c r="B27" s="96"/>
      <c r="C27" s="96"/>
      <c r="D27" s="96"/>
      <c r="E27" s="96"/>
      <c r="F27" s="96"/>
      <c r="G27" s="96"/>
      <c r="H27" s="96"/>
      <c r="I27" s="96"/>
      <c r="J27" s="104" t="s">
        <v>230</v>
      </c>
      <c r="K27" s="96"/>
      <c r="L27" s="96"/>
      <c r="M27" s="96"/>
      <c r="N27" s="96"/>
      <c r="O27" s="96"/>
      <c r="P27" s="96"/>
    </row>
    <row r="37" spans="3:3">
      <c r="C37" s="27"/>
    </row>
  </sheetData>
  <mergeCells count="12">
    <mergeCell ref="A1:A2"/>
    <mergeCell ref="J2:J4"/>
    <mergeCell ref="B3:C3"/>
    <mergeCell ref="E3:F3"/>
    <mergeCell ref="K4:L4"/>
    <mergeCell ref="J17:J18"/>
    <mergeCell ref="M4:M5"/>
    <mergeCell ref="N4:O4"/>
    <mergeCell ref="P4:P5"/>
    <mergeCell ref="A10:A11"/>
    <mergeCell ref="B10:C10"/>
    <mergeCell ref="E10:F10"/>
  </mergeCells>
  <hyperlinks>
    <hyperlink ref="E1" r:id="rId1" location="?idSite=28&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workbookViewId="0">
      <selection activeCell="B18" sqref="B18"/>
    </sheetView>
  </sheetViews>
  <sheetFormatPr defaultRowHeight="14.4"/>
  <cols>
    <col min="1" max="1" width="19.77734375" customWidth="1"/>
    <col min="2" max="2" width="20" customWidth="1"/>
    <col min="3" max="3" width="12.77734375" customWidth="1"/>
    <col min="4" max="4" width="17.77734375" customWidth="1"/>
    <col min="5" max="5" width="21" customWidth="1"/>
    <col min="6" max="6" width="16.44140625" customWidth="1"/>
  </cols>
  <sheetData>
    <row r="1" spans="1:6" ht="17.399999999999999">
      <c r="A1" s="129" t="s">
        <v>253</v>
      </c>
      <c r="B1" s="128"/>
      <c r="C1" s="128"/>
      <c r="D1" s="128"/>
      <c r="E1" s="128"/>
      <c r="F1" s="128"/>
    </row>
    <row r="2" spans="1:6" ht="30">
      <c r="A2" s="132" t="s">
        <v>444</v>
      </c>
      <c r="B2" s="120" t="s">
        <v>78</v>
      </c>
      <c r="C2" s="120" t="s">
        <v>79</v>
      </c>
      <c r="D2" s="130"/>
      <c r="E2" s="117"/>
      <c r="F2" s="117"/>
    </row>
    <row r="3" spans="1:6" ht="15">
      <c r="A3" s="133"/>
      <c r="B3" s="83" t="s">
        <v>468</v>
      </c>
      <c r="C3" s="121" t="s">
        <v>12</v>
      </c>
      <c r="D3" s="127"/>
      <c r="E3" s="117"/>
      <c r="F3" s="117"/>
    </row>
    <row r="4" spans="1:6" ht="30">
      <c r="A4" s="123" t="s">
        <v>104</v>
      </c>
      <c r="B4" s="124" t="s">
        <v>108</v>
      </c>
      <c r="C4" s="124" t="s">
        <v>105</v>
      </c>
      <c r="D4" s="124" t="s">
        <v>106</v>
      </c>
      <c r="E4" s="117"/>
      <c r="F4" s="117"/>
    </row>
    <row r="5" spans="1:6" ht="15">
      <c r="A5" s="179" t="s">
        <v>445</v>
      </c>
      <c r="B5" s="179"/>
      <c r="C5" s="179"/>
      <c r="D5" s="179"/>
      <c r="E5" s="117"/>
      <c r="F5" s="117"/>
    </row>
    <row r="6" spans="1:6" ht="15">
      <c r="A6" s="134" t="s">
        <v>228</v>
      </c>
      <c r="B6" s="135"/>
      <c r="C6" s="135"/>
      <c r="D6" s="135"/>
      <c r="E6" s="117"/>
      <c r="F6" s="117"/>
    </row>
    <row r="7" spans="1:6" ht="15">
      <c r="A7" s="134" t="s">
        <v>107</v>
      </c>
      <c r="B7" s="135"/>
      <c r="C7" s="135"/>
      <c r="D7" s="135"/>
      <c r="E7" s="117"/>
      <c r="F7" s="117"/>
    </row>
    <row r="9" spans="1:6" ht="15">
      <c r="A9" s="176" t="s">
        <v>446</v>
      </c>
      <c r="B9" s="120" t="s">
        <v>78</v>
      </c>
      <c r="C9" s="130"/>
      <c r="D9" s="130"/>
      <c r="E9" s="130"/>
      <c r="F9" s="130"/>
    </row>
    <row r="10" spans="1:6" ht="15">
      <c r="A10" s="176"/>
      <c r="B10" s="83" t="s">
        <v>468</v>
      </c>
      <c r="C10" s="180" t="s">
        <v>109</v>
      </c>
      <c r="D10" s="180"/>
      <c r="E10" s="180" t="s">
        <v>122</v>
      </c>
      <c r="F10" s="180"/>
    </row>
    <row r="11" spans="1:6" ht="30">
      <c r="A11" s="136"/>
      <c r="B11" s="119" t="s">
        <v>110</v>
      </c>
      <c r="C11" s="119" t="s">
        <v>447</v>
      </c>
      <c r="D11" s="119" t="s">
        <v>448</v>
      </c>
      <c r="E11" s="119" t="s">
        <v>116</v>
      </c>
      <c r="F11" s="119" t="s">
        <v>112</v>
      </c>
    </row>
    <row r="12" spans="1:6" ht="15">
      <c r="A12" s="127" t="s">
        <v>113</v>
      </c>
      <c r="B12" s="122">
        <v>1078</v>
      </c>
      <c r="C12" s="137">
        <v>0.8145</v>
      </c>
      <c r="D12" s="131">
        <v>0.4</v>
      </c>
      <c r="E12" s="122">
        <v>3.2</v>
      </c>
      <c r="F12" s="138">
        <v>2.3611111111111098E-3</v>
      </c>
    </row>
    <row r="13" spans="1:6" ht="15">
      <c r="A13" s="127" t="s">
        <v>114</v>
      </c>
      <c r="B13" s="122">
        <v>80</v>
      </c>
      <c r="C13" s="137">
        <v>8.1000000000000003E-2</v>
      </c>
      <c r="D13" s="131">
        <v>0.56000000000000005</v>
      </c>
      <c r="E13" s="122">
        <v>2</v>
      </c>
      <c r="F13" s="138">
        <v>8.3333333333333295E-4</v>
      </c>
    </row>
    <row r="14" spans="1:6" ht="15">
      <c r="A14" s="127" t="s">
        <v>115</v>
      </c>
      <c r="B14" s="122">
        <v>146</v>
      </c>
      <c r="C14" s="137">
        <v>0.11</v>
      </c>
      <c r="D14" s="131">
        <v>0.37</v>
      </c>
      <c r="E14" s="122">
        <v>3.7</v>
      </c>
      <c r="F14" s="138">
        <v>2.5000000000000001E-3</v>
      </c>
    </row>
    <row r="15" spans="1:6" ht="15">
      <c r="A15" s="134" t="s">
        <v>228</v>
      </c>
      <c r="B15" s="126"/>
      <c r="C15" s="126"/>
      <c r="D15" s="126"/>
      <c r="E15" s="126"/>
      <c r="F15" s="126"/>
    </row>
    <row r="16" spans="1:6">
      <c r="A16" s="117"/>
      <c r="B16" s="117"/>
      <c r="C16" s="117"/>
      <c r="D16" s="117"/>
      <c r="E16" s="117"/>
      <c r="F16" s="117"/>
    </row>
    <row r="17" spans="1:6" ht="15">
      <c r="A17" s="176" t="s">
        <v>449</v>
      </c>
      <c r="B17" s="120" t="s">
        <v>78</v>
      </c>
      <c r="C17" s="120" t="s">
        <v>79</v>
      </c>
      <c r="D17" s="120"/>
      <c r="E17" s="120"/>
      <c r="F17" s="120"/>
    </row>
    <row r="18" spans="1:6" ht="15">
      <c r="A18" s="176"/>
      <c r="B18" s="83" t="s">
        <v>468</v>
      </c>
      <c r="C18" s="121" t="s">
        <v>12</v>
      </c>
      <c r="D18" s="127"/>
      <c r="E18" s="127"/>
      <c r="F18" s="127"/>
    </row>
    <row r="19" spans="1:6" ht="15">
      <c r="A19" s="123" t="s">
        <v>117</v>
      </c>
      <c r="B19" s="124" t="s">
        <v>292</v>
      </c>
      <c r="C19" s="124" t="s">
        <v>293</v>
      </c>
      <c r="D19" s="124" t="s">
        <v>118</v>
      </c>
      <c r="E19" s="124" t="s">
        <v>119</v>
      </c>
      <c r="F19" s="124"/>
    </row>
    <row r="20" spans="1:6" ht="15">
      <c r="A20" s="118" t="s">
        <v>396</v>
      </c>
      <c r="B20" s="122" t="s">
        <v>450</v>
      </c>
      <c r="C20" s="122" t="s">
        <v>450</v>
      </c>
      <c r="D20" s="122">
        <v>3</v>
      </c>
      <c r="E20" s="122">
        <v>81</v>
      </c>
      <c r="F20" s="122">
        <v>53</v>
      </c>
    </row>
    <row r="21" spans="1:6" ht="15">
      <c r="A21" s="118" t="s">
        <v>397</v>
      </c>
      <c r="B21" s="122" t="s">
        <v>450</v>
      </c>
      <c r="C21" s="122" t="s">
        <v>450</v>
      </c>
      <c r="D21" s="122">
        <v>7</v>
      </c>
      <c r="E21" s="122" t="s">
        <v>450</v>
      </c>
      <c r="F21" s="122"/>
    </row>
    <row r="22" spans="1:6" ht="15">
      <c r="A22" s="118" t="s">
        <v>300</v>
      </c>
      <c r="B22" s="122" t="s">
        <v>450</v>
      </c>
      <c r="C22" s="122">
        <v>10</v>
      </c>
      <c r="D22" s="122">
        <v>62</v>
      </c>
      <c r="E22" s="122" t="s">
        <v>450</v>
      </c>
      <c r="F22" s="122"/>
    </row>
    <row r="23" spans="1:6" ht="15">
      <c r="A23" s="118"/>
      <c r="B23" s="122"/>
      <c r="C23" s="122"/>
      <c r="D23" s="122"/>
      <c r="E23" s="122"/>
      <c r="F23" s="122"/>
    </row>
    <row r="24" spans="1:6">
      <c r="A24" s="134" t="s">
        <v>228</v>
      </c>
      <c r="B24" s="128"/>
      <c r="C24" s="128"/>
      <c r="D24" s="128"/>
      <c r="E24" s="128"/>
      <c r="F24" s="128"/>
    </row>
    <row r="25" spans="1:6">
      <c r="A25" s="125" t="s">
        <v>229</v>
      </c>
      <c r="B25" s="128"/>
      <c r="C25" s="128"/>
      <c r="D25" s="128"/>
      <c r="E25" s="128"/>
      <c r="F25" s="128"/>
    </row>
    <row r="26" spans="1:6">
      <c r="A26" s="125" t="s">
        <v>290</v>
      </c>
      <c r="B26" s="128"/>
      <c r="C26" s="128"/>
      <c r="D26" s="128"/>
      <c r="E26" s="128"/>
      <c r="F26" s="128"/>
    </row>
    <row r="27" spans="1:6">
      <c r="A27" s="125" t="s">
        <v>291</v>
      </c>
      <c r="B27" s="117"/>
      <c r="C27" s="117"/>
      <c r="D27" s="117"/>
      <c r="E27" s="117"/>
      <c r="F27" s="117"/>
    </row>
  </sheetData>
  <mergeCells count="5">
    <mergeCell ref="A5:D5"/>
    <mergeCell ref="A9:A10"/>
    <mergeCell ref="C10:D10"/>
    <mergeCell ref="E10:F10"/>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1.1</vt:lpstr>
      <vt:lpstr>1.2</vt:lpstr>
      <vt:lpstr>2</vt:lpstr>
      <vt:lpstr>3</vt:lpstr>
      <vt:lpstr>4</vt:lpstr>
      <vt:lpstr>5.1</vt:lpstr>
      <vt:lpstr>5.2</vt:lpstr>
      <vt:lpstr>6</vt:lpstr>
      <vt:lpstr>6b</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2020-05-05T09:29:25Z</dcterms:modified>
</cp:coreProperties>
</file>