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 Secretariat\2. WP2 - Monitoring\EMODnet Progress Reporting\Phase III\Quarterly reports\Portal reports on CP\Biology\"/>
    </mc:Choice>
  </mc:AlternateContent>
  <bookViews>
    <workbookView xWindow="0" yWindow="0" windowWidth="13510" windowHeight="7560" tabRatio="773" firstSheet="1" activeTab="1"/>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externalReferences>
    <externalReference r:id="rId11"/>
  </externalReferences>
  <definedNames>
    <definedName name="_ftn1" localSheetId="2">'1(Data)'!#REF!</definedName>
    <definedName name="_ftn2" localSheetId="2">'1(Data)'!#REF!</definedName>
    <definedName name="_ftn3" localSheetId="2">'1(Data)'!$A$34</definedName>
    <definedName name="_ftn4" localSheetId="2">'1(Data)'!#REF!</definedName>
    <definedName name="_ftn5" localSheetId="2">'1(Data)'!#REF!</definedName>
    <definedName name="_ftn6" localSheetId="2">'1(Data)'!$A$38</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9" l="1"/>
  <c r="D12" i="29"/>
  <c r="D13" i="29"/>
  <c r="D14" i="29"/>
  <c r="D15" i="29"/>
  <c r="D16" i="29"/>
  <c r="D17" i="29"/>
  <c r="D18" i="29"/>
  <c r="D10" i="29"/>
  <c r="G50" i="29" l="1"/>
  <c r="H61" i="24" l="1"/>
  <c r="A16" i="32" l="1"/>
  <c r="A17" i="32"/>
  <c r="A15" i="32"/>
  <c r="A14" i="32"/>
  <c r="A13" i="32"/>
  <c r="A11" i="32" l="1"/>
  <c r="A12" i="32"/>
  <c r="A10" i="32"/>
  <c r="B10" i="32"/>
  <c r="A9" i="32"/>
  <c r="A8" i="32"/>
  <c r="A7" i="32"/>
  <c r="A5" i="32"/>
  <c r="A4" i="32"/>
  <c r="B4" i="32"/>
  <c r="B17" i="32" l="1"/>
  <c r="B16" i="32"/>
  <c r="B15" i="32"/>
  <c r="B14" i="32"/>
  <c r="B12" i="32"/>
  <c r="B11" i="32"/>
  <c r="B9" i="32"/>
  <c r="B8" i="32"/>
  <c r="B7" i="32"/>
  <c r="B5" i="32"/>
  <c r="B23" i="13" l="1"/>
  <c r="B67" i="13" l="1"/>
  <c r="B30" i="13"/>
  <c r="B53" i="13"/>
  <c r="B70" i="13"/>
  <c r="B47" i="13"/>
  <c r="B31" i="13"/>
  <c r="B59" i="13"/>
  <c r="B28" i="13"/>
  <c r="B49" i="13"/>
  <c r="B51" i="13"/>
  <c r="B52" i="13"/>
  <c r="B34" i="13"/>
  <c r="B20" i="13"/>
  <c r="B11" i="13"/>
  <c r="B14" i="13"/>
  <c r="B13" i="13" l="1"/>
  <c r="B15" i="13"/>
  <c r="B12" i="13"/>
  <c r="B66" i="13"/>
  <c r="B71" i="13"/>
</calcChain>
</file>

<file path=xl/sharedStrings.xml><?xml version="1.0" encoding="utf-8"?>
<sst xmlns="http://schemas.openxmlformats.org/spreadsheetml/2006/main" count="916" uniqueCount="444">
  <si>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</si>
  <si>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</si>
  <si>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</si>
  <si>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</si>
  <si>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</si>
  <si>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</si>
  <si>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</si>
  <si>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</si>
  <si>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</si>
  <si>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</si>
  <si>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</si>
  <si>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</si>
  <si>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</si>
  <si>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</si>
  <si>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</si>
  <si>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</si>
  <si>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</si>
  <si>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</si>
  <si>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</si>
  <si>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</si>
  <si>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</si>
  <si>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</si>
  <si>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</si>
  <si>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</si>
  <si>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</si>
  <si>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</si>
  <si>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</si>
  <si>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</si>
  <si>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</si>
  <si>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</si>
  <si>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</si>
  <si>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</si>
  <si>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</si>
  <si>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</si>
  <si>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</si>
  <si>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</si>
  <si>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</si>
  <si>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</si>
  <si>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</si>
  <si>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</si>
  <si>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</si>
  <si>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</si>
  <si>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</si>
  <si>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</si>
  <si>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</si>
  <si>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</si>
  <si>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</si>
  <si>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</si>
  <si>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</si>
  <si>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</si>
  <si>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</si>
  <si>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Map viewer</t>
  </si>
  <si>
    <t>WCS</t>
  </si>
  <si>
    <t>WFS</t>
  </si>
  <si>
    <t>Volume unit [1]</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</si>
  <si>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</si>
  <si>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</si>
  <si>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</si>
  <si>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</si>
  <si>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</si>
  <si>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</si>
  <si>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</si>
  <si>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</si>
  <si>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</si>
  <si>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</si>
  <si>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Visual harmonisation  score</t>
  </si>
  <si>
    <t>Harmonisation elements</t>
  </si>
  <si>
    <t>Description</t>
  </si>
  <si>
    <r>
      <t xml:space="preserve">Trend
</t>
    </r>
    <r>
      <rPr>
        <sz val="10"/>
        <color rgb="FF333333"/>
        <rFont val="Open Sans"/>
        <family val="2"/>
      </rPr>
      <t>(+ - =)</t>
    </r>
  </si>
  <si>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</si>
  <si>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</si>
  <si>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</si>
  <si>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</si>
  <si>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</si>
  <si>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</si>
  <si>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</si>
  <si>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</si>
  <si>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</si>
  <si>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</si>
  <si>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</si>
  <si>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</si>
  <si>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</si>
  <si>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</si>
  <si>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</si>
  <si>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</si>
  <si>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</si>
  <si>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</si>
  <si>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</si>
  <si>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</si>
  <si>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</si>
  <si>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</si>
  <si>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</si>
  <si>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</si>
  <si>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</si>
  <si>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</si>
  <si>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</si>
  <si>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</si>
  <si>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</si>
  <si>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</si>
  <si>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</si>
  <si>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</si>
  <si>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</si>
  <si>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</si>
  <si>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</si>
  <si>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</si>
  <si>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</si>
  <si>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</si>
  <si>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</si>
  <si>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</si>
  <si>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</si>
  <si>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</si>
  <si>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</si>
  <si>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</si>
  <si>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</si>
  <si>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</si>
  <si>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</si>
  <si>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</si>
  <si>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If not supplied upon approaching: reason why? (reply from organisation)</t>
  </si>
  <si>
    <t>Please highlight newly added data products within this reporting period.</t>
  </si>
  <si>
    <t>Please highlight newly added data within this reporting period.</t>
  </si>
  <si>
    <t>Trend on data</t>
  </si>
  <si>
    <t>Baltic (%)</t>
  </si>
  <si>
    <t>Black Sea (%)</t>
  </si>
  <si>
    <t>Med Sea (%)</t>
  </si>
  <si>
    <t>North Sea (%)</t>
  </si>
  <si>
    <t>Other Seas (%)</t>
  </si>
  <si>
    <t>Name of sub-theme/ interface</t>
  </si>
  <si>
    <t>[1] Indicate the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</si>
  <si>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</si>
  <si>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</si>
  <si>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t>[3] Trend compares the result with previous period.</t>
  </si>
  <si>
    <t xml:space="preserve">[1] Indicate the volume unit of measurement: “records”, “data sets”, or “platforms”. </t>
  </si>
  <si>
    <t>Arctic (%)</t>
  </si>
  <si>
    <t>Trend on data products</t>
  </si>
  <si>
    <t>Provide detailed description of geospatial density of the data in the narrative.</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</si>
  <si>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</si>
  <si>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</si>
  <si>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</si>
  <si>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 of Data available for download on the Portal</t>
  </si>
  <si>
    <t>% of Data products available for download on the Portal</t>
  </si>
  <si>
    <t xml:space="preserve">% of External data products available for download on the Portal </t>
  </si>
  <si>
    <t>Human Interface 
(Actions carried out by the user)</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</si>
  <si>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</si>
  <si>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</si>
  <si>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</si>
  <si>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</si>
  <si>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</si>
  <si>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Web service Trends [4]</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</si>
  <si>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</si>
  <si>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</si>
  <si>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</si>
  <si>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</si>
  <si>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</si>
  <si>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</si>
  <si>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</si>
  <si>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</si>
  <si>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</si>
  <si>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</si>
  <si>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</si>
  <si>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</si>
  <si>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</si>
  <si>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</si>
  <si>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</si>
  <si>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</si>
  <si>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</si>
  <si>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</si>
  <si>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</si>
  <si>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</si>
  <si>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</si>
  <si>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</si>
  <si>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</si>
  <si>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</si>
  <si>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</si>
  <si>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</si>
  <si>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</si>
  <si>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</si>
  <si>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</si>
  <si>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</si>
  <si>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</si>
  <si>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</si>
  <si>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</si>
  <si>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</si>
  <si>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</si>
  <si>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</si>
  <si>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</si>
  <si>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</si>
  <si>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</si>
  <si>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</si>
  <si>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</si>
  <si>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</si>
  <si>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</si>
  <si>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</si>
  <si>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</si>
  <si>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</si>
  <si>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</si>
  <si>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</si>
  <si>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On this sheet, there are 3 tables to fill in</t>
  </si>
  <si>
    <t>Add any other interfaces as required/available</t>
  </si>
  <si>
    <t>Indicator 5: Statistics on information volunteered through download forms</t>
  </si>
  <si>
    <t>Please use the following figures: Atlantic 7.281.229 km²; Arctic 5.610.745 km²; Baltic 392.215 km²; Black Sea 473.894 km²; Mediterranean Sea 2.516.652 km²; North Sea 654.179 km².</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</si>
  <si>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</si>
  <si>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</si>
  <si>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</si>
  <si>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</si>
  <si>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</si>
  <si>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[4] Specify the number (and not the %) of WMS/WFS requests, taking into account the measurement unit of Downloadable Volume. If not applicable, then write n.a.</t>
  </si>
  <si>
    <t>[2] Decimal definition 1 GB = 1000^3 bytes.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</si>
  <si>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</si>
  <si>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</si>
  <si>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</si>
  <si>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</si>
  <si>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</si>
  <si>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</si>
  <si>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The scores are provided by Trust-IT</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</si>
  <si>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</si>
  <si>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</si>
  <si>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</si>
  <si>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</si>
  <si>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</si>
  <si>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[1] Please explain decision in the narrative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</si>
  <si>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</si>
  <si>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</si>
  <si>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</si>
  <si>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</si>
  <si>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</si>
  <si>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</si>
  <si>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</si>
  <si>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</si>
  <si>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</si>
  <si>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</si>
  <si>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r>
      <t xml:space="preserve">Trend number of downloads (%) </t>
    </r>
    <r>
      <rPr>
        <sz val="10"/>
        <color rgb="FF333333"/>
        <rFont val="Open Sans"/>
        <family val="2"/>
      </rPr>
      <t>[3]</t>
    </r>
  </si>
  <si>
    <r>
      <t xml:space="preserve">Trend number of WMS requests (%) </t>
    </r>
    <r>
      <rPr>
        <sz val="10"/>
        <color rgb="FF333333"/>
        <rFont val="Open Sans"/>
        <family val="2"/>
      </rPr>
      <t>[3]</t>
    </r>
  </si>
  <si>
    <r>
      <t xml:space="preserve">Trend number of WFS requests (%) </t>
    </r>
    <r>
      <rPr>
        <sz val="10"/>
        <color rgb="FF333333"/>
        <rFont val="Open Sans"/>
        <family val="2"/>
      </rPr>
      <t>[3]</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</si>
  <si>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</si>
  <si>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</si>
  <si>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</si>
  <si>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 xml:space="preserve">Sub-theme/ interface name </t>
    </r>
    <r>
      <rPr>
        <sz val="10"/>
        <color rgb="FF333333"/>
        <rFont val="Open Sans"/>
        <family val="2"/>
      </rPr>
      <t>[1]</t>
    </r>
  </si>
  <si>
    <r>
      <t>Interfaces</t>
    </r>
    <r>
      <rPr>
        <sz val="10"/>
        <color rgb="FF333333"/>
        <rFont val="Open Sans"/>
        <family val="2"/>
      </rPr>
      <t xml:space="preserve"> [1]</t>
    </r>
  </si>
  <si>
    <r>
      <t xml:space="preserve">Score </t>
    </r>
    <r>
      <rPr>
        <sz val="10"/>
        <color rgb="FF333333"/>
        <rFont val="Open Sans"/>
        <family val="2"/>
      </rPr>
      <t>[1]</t>
    </r>
    <r>
      <rPr>
        <i/>
        <sz val="10"/>
        <color rgb="FF333333"/>
        <rFont val="Open Sans"/>
        <family val="2"/>
      </rPr>
      <t xml:space="preserve">
</t>
    </r>
    <r>
      <rPr>
        <sz val="10"/>
        <color rgb="FF333333"/>
        <rFont val="Open Sans"/>
        <family val="2"/>
      </rPr>
      <t>(3 1 0)</t>
    </r>
  </si>
  <si>
    <t>Number of WMS requests 
(previous quarter)</t>
  </si>
  <si>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</si>
  <si>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</si>
  <si>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</si>
  <si>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</si>
  <si>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</si>
  <si>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</si>
  <si>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</si>
  <si>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</si>
  <si>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r>
      <t xml:space="preserve">Trend # of manual downloads (%) </t>
    </r>
    <r>
      <rPr>
        <sz val="10"/>
        <color rgb="FF333333"/>
        <rFont val="Open Sans"/>
        <family val="2"/>
      </rPr>
      <t>[3]</t>
    </r>
  </si>
  <si>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</si>
  <si>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</si>
  <si>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</si>
  <si>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</si>
  <si>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</si>
  <si>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</si>
  <si>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</si>
  <si>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</si>
  <si>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</si>
  <si>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</si>
  <si>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</si>
  <si>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</si>
  <si>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</si>
  <si>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</si>
  <si>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</si>
  <si>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Total % area covered by all data</t>
  </si>
  <si>
    <t>% area covered by data added this quarter</t>
  </si>
  <si>
    <t>Total % covered by product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</si>
  <si>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</si>
  <si>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t>If you don't use the above sea-basin figures, please indicate why you do not use them, as from when, and what do you use instead and why?</t>
  </si>
  <si>
    <t>% covered by products added this quarter</t>
  </si>
  <si>
    <t>Atlantic (%)</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</si>
  <si>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</si>
  <si>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</si>
  <si>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</si>
  <si>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</si>
  <si>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</si>
  <si>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</si>
  <si>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</si>
  <si>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3: Organisations supplying/approached to supply data and data products within this quarter</t>
  </si>
  <si>
    <t>Indicator 4: Online 'Web' interfaces to access or view data</t>
  </si>
  <si>
    <t>6) Published use cases</t>
  </si>
  <si>
    <t>3) Organisations supplying/ approached to supply data anad data products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</si>
  <si>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</si>
  <si>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</si>
  <si>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</si>
  <si>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</si>
  <si>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</si>
  <si>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</si>
  <si>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</si>
  <si>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</si>
  <si>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</si>
  <si>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</si>
  <si>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</si>
  <si>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</si>
  <si>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</si>
  <si>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</si>
  <si>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</si>
  <si>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 xml:space="preserve">Indicator 8.1: Technical monitoring </t>
  </si>
  <si>
    <t>Indicator 8.2: Portal user-friendliness: visual harmonisation score</t>
  </si>
  <si>
    <t>8.1) Technical monitoring</t>
  </si>
  <si>
    <t>8.2) Visual Harmonisation score</t>
  </si>
  <si>
    <t>1A) Volume and coverage of available data</t>
  </si>
  <si>
    <t>Provide detailed description of geospatial density of the products in the narrative.</t>
  </si>
  <si>
    <r>
      <t>Total data</t>
    </r>
    <r>
      <rPr>
        <b/>
        <i/>
        <sz val="10"/>
        <color rgb="FFFF0000"/>
        <rFont val="Open Sans"/>
        <family val="2"/>
      </rPr>
      <t xml:space="preserve"> </t>
    </r>
    <r>
      <rPr>
        <b/>
        <i/>
        <sz val="10"/>
        <color rgb="FF333333"/>
        <rFont val="Open Sans"/>
        <family val="2"/>
      </rPr>
      <t xml:space="preserve">volume per sub-theme
(refer to footnote </t>
    </r>
    <r>
      <rPr>
        <sz val="10"/>
        <color rgb="FF333333"/>
        <rFont val="Open Sans"/>
        <family val="2"/>
      </rPr>
      <t>[1]</t>
    </r>
    <r>
      <rPr>
        <b/>
        <i/>
        <sz val="10"/>
        <color rgb="FF333333"/>
        <rFont val="Open Sans"/>
        <family val="2"/>
      </rPr>
      <t>)</t>
    </r>
  </si>
  <si>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</si>
  <si>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</si>
  <si>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</si>
  <si>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r>
      <t xml:space="preserve">Sea-basins </t>
    </r>
    <r>
      <rPr>
        <sz val="12"/>
        <color rgb="FF333333"/>
        <rFont val="Open Sans"/>
        <family val="2"/>
      </rPr>
      <t>[5]</t>
    </r>
  </si>
  <si>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</si>
  <si>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</si>
  <si>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</si>
  <si>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Manual download [2]</t>
  </si>
  <si>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</si>
  <si>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</si>
  <si>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 xml:space="preserve">[2] Restricted data is defined as 'non-public data'. </t>
  </si>
  <si>
    <t>[2] Manual downloads are when humans download the data from the portal website.</t>
  </si>
  <si>
    <r>
      <t>Total data</t>
    </r>
    <r>
      <rPr>
        <b/>
        <i/>
        <sz val="10"/>
        <color rgb="FFFF0000"/>
        <rFont val="Open Sans"/>
        <family val="2"/>
      </rPr>
      <t xml:space="preserve"> </t>
    </r>
    <r>
      <rPr>
        <b/>
        <i/>
        <sz val="10"/>
        <color rgb="FF333333"/>
        <rFont val="Open Sans"/>
        <family val="2"/>
      </rPr>
      <t>volume per sub-theme (previous quarter)</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</si>
  <si>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</si>
  <si>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t>Total number of products per sub-theme (previous quarter)</t>
  </si>
  <si>
    <t>Explanation of trend value in the narrative.</t>
  </si>
  <si>
    <r>
      <t xml:space="preserve">Trend in total data volume (%) </t>
    </r>
    <r>
      <rPr>
        <sz val="10"/>
        <color rgb="FF333333"/>
        <rFont val="Open Sans"/>
        <family val="2"/>
      </rPr>
      <t>[3]</t>
    </r>
  </si>
  <si>
    <t>Sub-theme</t>
  </si>
  <si>
    <r>
      <t xml:space="preserve">Total data Volume in GigaBytes </t>
    </r>
    <r>
      <rPr>
        <sz val="10"/>
        <color rgb="FF333333"/>
        <rFont val="Open Sans"/>
        <family val="2"/>
      </rPr>
      <t>[4]</t>
    </r>
  </si>
  <si>
    <t>[3] Trend is calculated from the figures at the end of the last quarter as compared with the figures at this stage.</t>
  </si>
  <si>
    <t>Research</t>
  </si>
  <si>
    <t>Mapping, visualization &amp; communication</t>
  </si>
  <si>
    <t>Other</t>
  </si>
  <si>
    <t>Education &amp; workshops</t>
  </si>
  <si>
    <t>Data exploration &amp; testing</t>
  </si>
  <si>
    <t>VLIZ test</t>
  </si>
  <si>
    <t>Conservation</t>
  </si>
  <si>
    <t>GIS analysis</t>
  </si>
  <si>
    <t>Consultancy</t>
  </si>
  <si>
    <t>Download toolbox form</t>
  </si>
  <si>
    <t>Download form</t>
  </si>
  <si>
    <t>Exploiting citizen science for collecting data on marine biodiversity</t>
  </si>
  <si>
    <t>EMODnet Biology Contributing to Marine Global Assessments</t>
  </si>
  <si>
    <t>Operational zooplankton data service: a long-term monitoring programme</t>
  </si>
  <si>
    <t>n/a</t>
  </si>
  <si>
    <t>Y</t>
  </si>
  <si>
    <t>Benthos</t>
  </si>
  <si>
    <t>Distribution of benthic macroinvertebrate living modes in European seas</t>
  </si>
  <si>
    <t>Internal</t>
  </si>
  <si>
    <t>NA</t>
  </si>
  <si>
    <t>Fish</t>
  </si>
  <si>
    <t>Distribution of fish living modes in European seas</t>
  </si>
  <si>
    <t>Gridded abundance map of the invasive Polychaete Marenzelleria in the Baltic Sea</t>
  </si>
  <si>
    <t>Reptiles</t>
  </si>
  <si>
    <t>Gridded abundance map of the loggerhead sea turtle Caretta Caretta around the Azores</t>
  </si>
  <si>
    <t>Phytoplankton</t>
  </si>
  <si>
    <t>Gridded abundance maps of chlorophyll a around the Dutch coast</t>
  </si>
  <si>
    <t>Gridded abundance maps of commercial fish species from the North Sea</t>
  </si>
  <si>
    <t>Gridded abundance maps of diatoms and dinoflagellates from the North Atlantic and North Sea</t>
  </si>
  <si>
    <t>Birds</t>
  </si>
  <si>
    <t>Gridded abundance maps of marine birds around the Azores</t>
  </si>
  <si>
    <t>Gridded abundance maps of marine birds from the North Sea</t>
  </si>
  <si>
    <t>Mammals</t>
  </si>
  <si>
    <t>Gridded abundance maps of marine mammals around the Azores</t>
  </si>
  <si>
    <t>Gridded abundance maps of marine mammals from the North Sea</t>
  </si>
  <si>
    <t>Gridded abundance maps of microorganisms from the North Sea</t>
  </si>
  <si>
    <t>Gridded abundance maps of phytoplankton diversity and toxicity around the French coast</t>
  </si>
  <si>
    <t>Gridded abundance maps of the benthic species from the North Sea</t>
  </si>
  <si>
    <t>Zooplankton</t>
  </si>
  <si>
    <t>OOPS - Copepods: ICES Operational Oceanographic Products and Services - Gridded Copepod abundance data</t>
  </si>
  <si>
    <t>Long term zooplankton time series analysis from Villefranche, Western Mediterranean</t>
  </si>
  <si>
    <t>Algae, Angiosperms</t>
  </si>
  <si>
    <t>MEDISEH: Mediterranean Sensitive Habitats</t>
  </si>
  <si>
    <t>External</t>
  </si>
  <si>
    <t>Neural network modelling of Baltic zooplankton abundances</t>
  </si>
  <si>
    <t>Built</t>
  </si>
  <si>
    <t>Phytoplankton community analysis in the Middle Adriatic</t>
  </si>
  <si>
    <t>Phytoplankton community analysis in the Northern Adriatic</t>
  </si>
  <si>
    <t>Thermal affinities for European marine species</t>
  </si>
  <si>
    <t>Use of EMODNET Biology Data for invasive species policies. What can we learn?</t>
  </si>
  <si>
    <t>This information is not available for any of the products listed above</t>
  </si>
  <si>
    <t>Algae</t>
  </si>
  <si>
    <t>Angiosperms</t>
  </si>
  <si>
    <t>Mammal</t>
  </si>
  <si>
    <t>Data product</t>
  </si>
  <si>
    <t>Information for product downloads is only captured by the Matomo stats. Product usage by users is very low and the reasons could be multiple: users are more interested in data, not products; products do not cater for users requirements; users are unaware of the existence of these products, ...</t>
  </si>
  <si>
    <t>The Sir Alister Hardy Foundation for Ocean Science</t>
  </si>
  <si>
    <t>Vlaams Instituut voor de Zee</t>
  </si>
  <si>
    <t>Hellenic Centre for Marine Research</t>
  </si>
  <si>
    <t>University of Crete</t>
  </si>
  <si>
    <t>University of Patras</t>
  </si>
  <si>
    <t>University of the Aegean</t>
  </si>
  <si>
    <t>Aristotle University of Thessaloniki</t>
  </si>
  <si>
    <t>Italian National Institute for Environmental Protection and Research</t>
  </si>
  <si>
    <t>National Institute of Oceanography and Experimental Geophysics</t>
  </si>
  <si>
    <t>Instituto Español de Oceanografía</t>
  </si>
  <si>
    <t>Portuguese Institute of the Sea and Atmosphere</t>
  </si>
  <si>
    <t>University of Aveiro</t>
  </si>
  <si>
    <t>Agri-Food and Biosciences Institute</t>
  </si>
  <si>
    <t>Ulster Wildlife</t>
  </si>
  <si>
    <t>Belfast Harbour</t>
  </si>
  <si>
    <t>APEM Ltd</t>
  </si>
  <si>
    <t>University of Ulster</t>
  </si>
  <si>
    <t>The Department of Agriculture, Environment and Rural Affairs</t>
  </si>
  <si>
    <t>Joint Nature Conservation Committee</t>
  </si>
  <si>
    <t>Centre for Environment, Fisheries and Aquaculture Science</t>
  </si>
  <si>
    <t>University of Vienna</t>
  </si>
  <si>
    <t>National Center of Scientific Research "Demokritos"</t>
  </si>
  <si>
    <t>The Leon Recanati Institute for Maritime Studies</t>
  </si>
  <si>
    <t>Institute of Marine Biology, Biotechnology and Aquaculture</t>
  </si>
  <si>
    <t>Israel</t>
  </si>
  <si>
    <t>Data</t>
  </si>
  <si>
    <t>Phytoplankton, Zooplankton</t>
  </si>
  <si>
    <t>Fish, Phytoplankton</t>
  </si>
  <si>
    <t xml:space="preserve">Algae, Fish, Phytoplankton, </t>
  </si>
  <si>
    <t>Benthos, zooplankton</t>
  </si>
  <si>
    <t>Algae, benthos</t>
  </si>
  <si>
    <t>Volunteered</t>
  </si>
  <si>
    <t>https://www.emodnet-biology.eu/portal/index.php</t>
  </si>
  <si>
    <t>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1967  http://geo.vliz.be/geoserver/Emodnetbio/wms?service=WMS&amp;version=1.1.0&amp;request=GetMap&amp;layers=Emodnetbio:OOPS_products&amp;styles=&amp;bbox=-4.95,48.05,12.25,60.75&amp;width=512&amp;height=378&amp;srs=EPSG:4326&amp;format=application/openlayers&amp;viewparams=scientificName:Large%20copepods;season:1;AphiaID:1080;startYearCollection:1958;endYearCollection:1958</t>
  </si>
  <si>
    <t>http://geo.vliz.be/geoserver/Dataportal/ows?service=wfs&amp;version=2.0.0&amp;request=DescribeFeatureType&amp;typeName=Dataportal:eurobis&amp;outputFormat=application/json</t>
  </si>
  <si>
    <t>https://www.emodnet-biology.eu/data-catalog?module=dataset&amp;show=search&amp;Type=23</t>
  </si>
  <si>
    <t xml:space="preserve">EMODnet Biology helps preventing the introduction of non-indigenous species </t>
  </si>
  <si>
    <t>records</t>
  </si>
  <si>
    <t>Download toolbox</t>
  </si>
  <si>
    <t>There was a decrease in the download of data hrough the website which might be explained by not only the COVID impacts on research and other activities but also due to the holiday period</t>
  </si>
  <si>
    <t>Download form, which is use to capture user information, is now standardised and certain fields (organisation type, country and purpose) are mandatory. More than half of the users downloading the data are from academia/research and the purpose is also mainly for research. With Belgium being the main country of origin of the portal's users</t>
  </si>
  <si>
    <t>Decrease in the uptake of use cases possibly due to COVID impacting activities but also the holiday period</t>
  </si>
  <si>
    <t>All EMODnet Biology data available through the download toolbox are public. The data products created within the project are also public. No changes from the previous quarter</t>
  </si>
  <si>
    <t>All organisations volunteered the data, due to either being part of the EMODnet Biology consortium or because they have contacted the team to supply the data. Note that several datasets have multiple organisations listed. All data made available online are public</t>
  </si>
  <si>
    <t>Despite the recent data product workshop, no products have been published so the number remains the same as the previous reporting period. EMODnet Biology also does not have an overview of how much coverage, in terms of area, each product has. The listing is for all products and not grouped by sub-them as some products include data from more than one sub-theme.</t>
  </si>
  <si>
    <t>=</t>
  </si>
  <si>
    <t>14/15</t>
  </si>
  <si>
    <t>+</t>
  </si>
  <si>
    <t>21/21</t>
  </si>
  <si>
    <t xml:space="preserve"> 17/21</t>
  </si>
  <si>
    <t>-</t>
  </si>
  <si>
    <t>Contact Us  link has a different blue (see central portal for the correct blue)</t>
  </si>
  <si>
    <t>font too small</t>
  </si>
  <si>
    <t>has to be aligned on the right</t>
  </si>
  <si>
    <t>A few discrepancies have been identified between the visual guidelines and what is implemented in the portal</t>
  </si>
  <si>
    <t>With the inclusion of 52 datasets (including 7 updates), the trend for most functional groups is positive. The regions being used for reporting are from Marine Regions gazetter and have the following MRGIDs: Atlantic- 1912, Arctic- 1906, Baltic- 2401, Black-3319, Mediterranean-1905, North Sea- 2350. Any coastal records that are not included in the polygons, will be listed as Other Seas, even if, e.g  they are located within the Mediterranean or Atlantic. This is due to the fact that the polygons boundaries are defined by the official coastline. Please note that the % area coverage reflects the # records in each area/functional group and not exact area covered. Trends reflect the data that were ingested over the last quarter and also the increase in total numbers.</t>
  </si>
  <si>
    <t xml:space="preserve">Numbers confirm the decrease in portal visits during the reporting period. </t>
  </si>
  <si>
    <t>Average response time within required limits and average uptime  of 100%</t>
  </si>
  <si>
    <t>Similar to indicator 10, decrease in number of pageviews during the reporting period</t>
  </si>
  <si>
    <t>Numbers confirm the decrease in number of pageviews, associated with the decrease of user visits during the reporting period</t>
  </si>
  <si>
    <t>xxx</t>
  </si>
  <si>
    <t>7.2) SEO assessment- Aquicistions</t>
  </si>
  <si>
    <t>7.1) Visibility and Analytics</t>
  </si>
  <si>
    <t>It is clear that accompanied with a decrease in visitor's numbers, there was also a decrease on the average visit duration to the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</si>
</sst>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
  </numFmts>
  <fonts count="38">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9"/>
      <color rgb="FFFF0000"/>
      <name val="Open Sans"/>
      <family val="2"/>
    </font>
    <font>
      <sz val="12"/>
      <color rgb="FF333333"/>
      <name val="Open Sans"/>
      <family val="2"/>
    </font>
    <font>
      <sz val="10"/>
      <color rgb="FF333333"/>
      <name val="Open Sans"/>
    </font>
    <font>
      <sz val="11"/>
      <color theme="1"/>
      <name val="Arial"/>
    </font>
    <font>
      <i/>
      <sz val="10"/>
      <color rgb="FF333333"/>
      <name val="Open Sans"/>
    </font>
    <font>
      <sz val="11"/>
      <name val="Arial"/>
    </font>
    <font>
      <i/>
      <sz val="11"/>
      <color rgb="FF333333"/>
      <name val="Open Sans"/>
    </font>
    <font>
      <sz val="11"/>
      <color theme="1"/>
      <name val="Calibri"/>
    </font>
    <font>
      <sz val="11"/>
      <color rgb="FF333333"/>
      <name val="Open Sans"/>
    </font>
    <font>
      <i/>
      <sz val="11"/>
      <color rgb="FF333333"/>
      <name val="OpenSans"/>
    </font>
    <font>
      <i/>
      <sz val="11"/>
      <color rgb="FF333333"/>
      <name val="Arial"/>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30" fillId="0" borderId="0"/>
  </cellStyleXfs>
  <cellXfs count="190">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1" fillId="0" borderId="1" xfId="0" applyFont="1" applyFill="1" applyBorder="1" applyAlignment="1">
      <alignment horizont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 fillId="0" borderId="1" xfId="0" applyFont="1" applyBorder="1" applyAlignment="1">
      <alignment vertical="center"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Fill="1" applyBorder="1" applyAlignment="1">
      <alignment vertical="center" wrapText="1"/>
    </xf>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3" fillId="0" borderId="1" xfId="0" applyFont="1" applyBorder="1" applyAlignment="1">
      <alignment horizontal="left" vertical="center"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2" borderId="0" xfId="0" applyFont="1" applyFill="1" applyBorder="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16" fillId="2" borderId="0" xfId="0" applyFont="1" applyFill="1" applyBorder="1" applyAlignment="1">
      <alignment vertical="top"/>
    </xf>
    <xf numFmtId="0" fontId="2" fillId="0" borderId="0" xfId="0" applyFont="1" applyFill="1" applyBorder="1" applyAlignment="1">
      <alignment vertical="center"/>
    </xf>
    <xf numFmtId="0" fontId="1" fillId="0" borderId="0" xfId="0" applyFont="1" applyBorder="1" applyAlignment="1">
      <alignment horizontal="center" vertical="top"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11" fillId="0" borderId="1" xfId="0" applyFont="1" applyFill="1" applyBorder="1" applyAlignment="1">
      <alignment horizontal="center" wrapText="1"/>
    </xf>
    <xf numFmtId="0" fontId="3" fillId="0" borderId="0" xfId="0" applyFont="1" applyFill="1" applyBorder="1" applyAlignment="1">
      <alignment horizontal="center" vertical="center" wrapText="1"/>
    </xf>
    <xf numFmtId="0" fontId="2" fillId="3" borderId="1" xfId="0" applyFont="1" applyFill="1" applyBorder="1" applyAlignment="1">
      <alignment horizontal="center" wrapText="1"/>
    </xf>
    <xf numFmtId="0" fontId="3" fillId="6" borderId="7" xfId="0" applyFont="1" applyFill="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22" fillId="0" borderId="0" xfId="0" applyFont="1" applyFill="1"/>
    <xf numFmtId="0" fontId="24" fillId="0" borderId="0" xfId="0" applyFont="1"/>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3" fillId="3" borderId="1" xfId="0" applyFont="1" applyFill="1" applyBorder="1" applyAlignment="1">
      <alignment horizontal="center" wrapText="1"/>
    </xf>
    <xf numFmtId="0" fontId="26" fillId="0" borderId="0" xfId="0" applyFont="1" applyAlignment="1">
      <alignment vertical="top"/>
    </xf>
    <xf numFmtId="0" fontId="27" fillId="0" borderId="0" xfId="0" applyFont="1"/>
    <xf numFmtId="0" fontId="7" fillId="0" borderId="0" xfId="0" applyFont="1" applyAlignment="1">
      <alignment horizontal="left" vertical="top" wrapText="1"/>
    </xf>
    <xf numFmtId="0" fontId="4" fillId="0" borderId="0" xfId="0" applyFont="1" applyFill="1" applyAlignment="1">
      <alignment vertical="top"/>
    </xf>
    <xf numFmtId="0" fontId="3" fillId="3" borderId="1" xfId="0" applyFont="1" applyFill="1" applyBorder="1" applyAlignment="1">
      <alignment horizontal="center" wrapText="1"/>
    </xf>
    <xf numFmtId="14" fontId="3" fillId="0" borderId="1" xfId="0" applyNumberFormat="1" applyFont="1" applyBorder="1" applyAlignment="1">
      <alignment horizontal="center" vertical="top" wrapText="1"/>
    </xf>
    <xf numFmtId="164" fontId="1" fillId="0" borderId="1" xfId="0" applyNumberFormat="1" applyFont="1" applyFill="1" applyBorder="1" applyAlignment="1">
      <alignment horizontal="center" wrapText="1"/>
    </xf>
    <xf numFmtId="164" fontId="1" fillId="0" borderId="1" xfId="0" applyNumberFormat="1" applyFont="1" applyFill="1" applyBorder="1" applyAlignment="1">
      <alignment horizontal="center"/>
    </xf>
    <xf numFmtId="164" fontId="4" fillId="0" borderId="1" xfId="0" applyNumberFormat="1" applyFont="1" applyFill="1" applyBorder="1" applyAlignment="1">
      <alignment horizontal="center" vertical="center" wrapText="1"/>
    </xf>
    <xf numFmtId="164" fontId="1" fillId="0" borderId="0" xfId="0" applyNumberFormat="1" applyFont="1"/>
    <xf numFmtId="0" fontId="3" fillId="0" borderId="1" xfId="0" applyFont="1" applyFill="1" applyBorder="1" applyAlignment="1">
      <alignment horizontal="center" vertical="top" wrapText="1"/>
    </xf>
    <xf numFmtId="14"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top" wrapText="1"/>
    </xf>
    <xf numFmtId="0" fontId="22" fillId="0" borderId="1" xfId="0" applyFont="1" applyBorder="1" applyAlignment="1">
      <alignment wrapText="1"/>
    </xf>
    <xf numFmtId="0" fontId="6" fillId="0" borderId="0" xfId="0" applyFont="1" applyAlignment="1">
      <alignment vertical="center" wrapText="1"/>
    </xf>
    <xf numFmtId="0" fontId="7" fillId="0" borderId="0" xfId="0" applyFont="1" applyAlignment="1">
      <alignment vertical="center" wrapText="1"/>
    </xf>
    <xf numFmtId="0" fontId="20" fillId="0" borderId="0" xfId="0" applyFont="1" applyAlignment="1">
      <alignment wrapText="1"/>
    </xf>
    <xf numFmtId="0" fontId="4" fillId="0" borderId="0" xfId="0" applyFont="1" applyFill="1" applyAlignment="1">
      <alignment vertical="center" wrapText="1"/>
    </xf>
    <xf numFmtId="0" fontId="7" fillId="0" borderId="0" xfId="0" applyFont="1" applyFill="1" applyAlignment="1">
      <alignment wrapText="1"/>
    </xf>
    <xf numFmtId="0" fontId="1" fillId="2" borderId="0" xfId="0" applyFont="1" applyFill="1" applyAlignment="1">
      <alignment vertical="top" wrapText="1"/>
    </xf>
    <xf numFmtId="0" fontId="1" fillId="3" borderId="2" xfId="0" applyFont="1" applyFill="1" applyBorder="1" applyAlignment="1">
      <alignment horizontal="center" wrapText="1"/>
    </xf>
    <xf numFmtId="0" fontId="0" fillId="0" borderId="1" xfId="0" applyBorder="1" applyAlignment="1">
      <alignment wrapText="1"/>
    </xf>
    <xf numFmtId="0" fontId="4" fillId="0" borderId="1" xfId="0" applyFont="1" applyFill="1" applyBorder="1" applyAlignment="1">
      <alignment vertical="center" wrapText="1"/>
    </xf>
    <xf numFmtId="0" fontId="1" fillId="0" borderId="1" xfId="0" applyFont="1" applyFill="1" applyBorder="1" applyAlignment="1">
      <alignment vertical="center"/>
    </xf>
    <xf numFmtId="9" fontId="1" fillId="0" borderId="1" xfId="0" applyNumberFormat="1" applyFont="1" applyBorder="1" applyAlignment="1">
      <alignment vertical="center"/>
    </xf>
    <xf numFmtId="0" fontId="1" fillId="0" borderId="1" xfId="0" applyFont="1" applyBorder="1" applyAlignment="1"/>
    <xf numFmtId="0" fontId="29" fillId="0" borderId="1" xfId="0" applyFont="1" applyBorder="1" applyAlignment="1">
      <alignment vertical="center"/>
    </xf>
    <xf numFmtId="0" fontId="0" fillId="0" borderId="1" xfId="0" applyFill="1" applyBorder="1" applyAlignment="1"/>
    <xf numFmtId="0" fontId="1" fillId="0" borderId="1" xfId="0" applyFont="1" applyBorder="1" applyAlignment="1">
      <alignment horizontal="left" vertical="center"/>
    </xf>
    <xf numFmtId="0" fontId="0" fillId="0" borderId="1" xfId="0" applyBorder="1"/>
    <xf numFmtId="14" fontId="1" fillId="0" borderId="1" xfId="0" applyNumberFormat="1" applyFont="1" applyBorder="1" applyAlignment="1">
      <alignment horizontal="center" vertical="top" wrapText="1"/>
    </xf>
    <xf numFmtId="0" fontId="7" fillId="0" borderId="1" xfId="0" applyFont="1" applyBorder="1" applyAlignment="1">
      <alignment vertical="top"/>
    </xf>
    <xf numFmtId="164" fontId="7" fillId="0" borderId="1" xfId="0" applyNumberFormat="1" applyFont="1" applyBorder="1" applyAlignment="1">
      <alignment vertical="top"/>
    </xf>
    <xf numFmtId="0" fontId="31" fillId="0" borderId="7" xfId="1" applyFont="1" applyBorder="1" applyAlignment="1">
      <alignment horizontal="center" vertical="center" wrapText="1"/>
    </xf>
    <xf numFmtId="0" fontId="29" fillId="0" borderId="7" xfId="1" applyFont="1" applyBorder="1" applyAlignment="1">
      <alignment horizontal="center" vertical="center" wrapText="1"/>
    </xf>
    <xf numFmtId="165" fontId="33" fillId="0" borderId="7" xfId="1" applyNumberFormat="1" applyFont="1" applyBorder="1" applyAlignment="1">
      <alignment horizontal="center" wrapText="1"/>
    </xf>
    <xf numFmtId="0" fontId="35" fillId="0" borderId="7" xfId="1" applyFont="1" applyBorder="1" applyAlignment="1">
      <alignment horizontal="center" wrapText="1"/>
    </xf>
    <xf numFmtId="0" fontId="33" fillId="0" borderId="7" xfId="1" applyFont="1" applyBorder="1" applyAlignment="1">
      <alignment horizontal="center" wrapText="1"/>
    </xf>
    <xf numFmtId="0" fontId="35" fillId="0" borderId="7" xfId="1" quotePrefix="1" applyFont="1" applyBorder="1" applyAlignment="1">
      <alignment horizontal="center" wrapText="1"/>
    </xf>
    <xf numFmtId="0" fontId="33" fillId="0" borderId="7" xfId="1" applyFont="1" applyBorder="1" applyAlignment="1">
      <alignment horizontal="center"/>
    </xf>
    <xf numFmtId="0" fontId="33" fillId="0" borderId="7" xfId="1" quotePrefix="1" applyFont="1" applyBorder="1" applyAlignment="1">
      <alignment horizontal="center" wrapText="1"/>
    </xf>
    <xf numFmtId="0" fontId="36" fillId="0" borderId="7" xfId="1" applyFont="1" applyBorder="1" applyAlignment="1">
      <alignment horizontal="center"/>
    </xf>
    <xf numFmtId="0" fontId="37" fillId="0" borderId="7" xfId="1" applyFont="1" applyBorder="1" applyAlignment="1">
      <alignment horizontal="center"/>
    </xf>
    <xf numFmtId="0" fontId="34" fillId="0" borderId="7" xfId="1" applyFont="1" applyBorder="1" applyAlignment="1">
      <alignment wrapText="1"/>
    </xf>
    <xf numFmtId="0" fontId="33" fillId="0" borderId="7" xfId="1" applyFont="1" applyBorder="1" applyAlignment="1">
      <alignment horizontal="center" wrapText="1"/>
    </xf>
    <xf numFmtId="0" fontId="34" fillId="0" borderId="7" xfId="1" applyFont="1" applyBorder="1"/>
    <xf numFmtId="164" fontId="1" fillId="4" borderId="1" xfId="0" applyNumberFormat="1" applyFont="1" applyFill="1" applyBorder="1" applyAlignment="1">
      <alignment horizontal="center" vertical="top" wrapText="1"/>
    </xf>
    <xf numFmtId="164" fontId="1" fillId="0" borderId="1"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1" fillId="0" borderId="1" xfId="0" applyNumberFormat="1" applyFont="1" applyBorder="1" applyAlignment="1">
      <alignment horizontal="center" vertical="top"/>
    </xf>
    <xf numFmtId="0" fontId="0" fillId="0" borderId="0" xfId="0" applyAlignment="1">
      <alignment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6" xfId="0" applyFont="1" applyFill="1" applyBorder="1" applyAlignment="1">
      <alignment horizontal="center" wrapText="1"/>
    </xf>
    <xf numFmtId="0" fontId="2" fillId="3" borderId="5" xfId="0" applyFont="1" applyFill="1" applyBorder="1" applyAlignment="1">
      <alignment horizont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vertical="center" wrapText="1"/>
    </xf>
    <xf numFmtId="0" fontId="31" fillId="0" borderId="21" xfId="1" applyFont="1" applyBorder="1" applyAlignment="1">
      <alignment horizontal="center" vertical="center" wrapText="1"/>
    </xf>
    <xf numFmtId="0" fontId="32" fillId="0" borderId="22" xfId="1" applyFont="1" applyBorder="1"/>
  </cellXfs>
  <cellStyles count="2">
    <cellStyle name="Normal" xfId="0" builtinId="0"/>
    <cellStyle name="Normal 2" xfId="1"/>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1149350</xdr:colOff>
      <xdr:row>88</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123265</xdr:colOff>
      <xdr:row>5</xdr:row>
      <xdr:rowOff>67235</xdr:rowOff>
    </xdr:from>
    <xdr:to>
      <xdr:col>12</xdr:col>
      <xdr:colOff>18817</xdr:colOff>
      <xdr:row>43</xdr:row>
      <xdr:rowOff>9</xdr:rowOff>
    </xdr:to>
    <xdr:pic>
      <xdr:nvPicPr>
        <xdr:cNvPr id="2" name="Picture 1">
          <a:extLst>
            <a:ext uri="{FF2B5EF4-FFF2-40B4-BE49-F238E27FC236}">
              <a16:creationId xmlns:a16="http://schemas.microsoft.com/office/drawing/2014/main" id="{DDC8B98A-948A-41B2-8635-9EDE26932838}"/>
            </a:ext>
          </a:extLst>
        </xdr:cNvPr>
        <xdr:cNvPicPr>
          <a:picLocks noChangeAspect="1"/>
        </xdr:cNvPicPr>
      </xdr:nvPicPr>
      <xdr:blipFill>
        <a:blip xmlns:r="http://schemas.openxmlformats.org/officeDocument/2006/relationships" r:embed="rId1"/>
        <a:stretch>
          <a:fillRect/>
        </a:stretch>
      </xdr:blipFill>
      <xdr:spPr>
        <a:xfrm>
          <a:off x="123265" y="1154206"/>
          <a:ext cx="9889518" cy="6316317"/>
        </a:xfrm>
        <a:prstGeom prst="rect">
          <a:avLst/>
        </a:prstGeom>
      </xdr:spPr>
    </xdr:pic>
    <xdr:clientData/>
  </xdr:twoCellAnchor>
  <xdr:twoCellAnchor editAs="oneCell">
    <xdr:from>
      <xdr:col>0</xdr:col>
      <xdr:colOff>122033</xdr:colOff>
      <xdr:row>43</xdr:row>
      <xdr:rowOff>146350</xdr:rowOff>
    </xdr:from>
    <xdr:to>
      <xdr:col>12</xdr:col>
      <xdr:colOff>76635</xdr:colOff>
      <xdr:row>65</xdr:row>
      <xdr:rowOff>10995</xdr:rowOff>
    </xdr:to>
    <xdr:pic>
      <xdr:nvPicPr>
        <xdr:cNvPr id="3" name="Picture 2">
          <a:extLst>
            <a:ext uri="{FF2B5EF4-FFF2-40B4-BE49-F238E27FC236}">
              <a16:creationId xmlns:a16="http://schemas.microsoft.com/office/drawing/2014/main" id="{D36F882D-A07F-4933-98C0-96BFC05E89A8}"/>
            </a:ext>
          </a:extLst>
        </xdr:cNvPr>
        <xdr:cNvPicPr>
          <a:picLocks noChangeAspect="1"/>
        </xdr:cNvPicPr>
      </xdr:nvPicPr>
      <xdr:blipFill>
        <a:blip xmlns:r="http://schemas.openxmlformats.org/officeDocument/2006/relationships" r:embed="rId2"/>
        <a:stretch>
          <a:fillRect/>
        </a:stretch>
      </xdr:blipFill>
      <xdr:spPr>
        <a:xfrm>
          <a:off x="122033" y="7620674"/>
          <a:ext cx="9939043" cy="35568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224117</xdr:colOff>
      <xdr:row>5</xdr:row>
      <xdr:rowOff>100853</xdr:rowOff>
    </xdr:from>
    <xdr:to>
      <xdr:col>12</xdr:col>
      <xdr:colOff>507803</xdr:colOff>
      <xdr:row>20</xdr:row>
      <xdr:rowOff>131771</xdr:rowOff>
    </xdr:to>
    <xdr:pic>
      <xdr:nvPicPr>
        <xdr:cNvPr id="4" name="Picture 3">
          <a:extLst>
            <a:ext uri="{FF2B5EF4-FFF2-40B4-BE49-F238E27FC236}">
              <a16:creationId xmlns:a16="http://schemas.microsoft.com/office/drawing/2014/main" id="{EE951541-DF15-44B5-8F72-CFAEF8DD16D0}"/>
            </a:ext>
          </a:extLst>
        </xdr:cNvPr>
        <xdr:cNvPicPr>
          <a:picLocks noChangeAspect="1"/>
        </xdr:cNvPicPr>
      </xdr:nvPicPr>
      <xdr:blipFill>
        <a:blip xmlns:r="http://schemas.openxmlformats.org/officeDocument/2006/relationships" r:embed="rId1"/>
        <a:stretch>
          <a:fillRect/>
        </a:stretch>
      </xdr:blipFill>
      <xdr:spPr>
        <a:xfrm>
          <a:off x="224117" y="1008529"/>
          <a:ext cx="9991566" cy="28960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306705</xdr:colOff>
      <xdr:row>3</xdr:row>
      <xdr:rowOff>86269</xdr:rowOff>
    </xdr:from>
    <xdr:to>
      <xdr:col>19</xdr:col>
      <xdr:colOff>324964</xdr:colOff>
      <xdr:row>41</xdr:row>
      <xdr:rowOff>168385</xdr:rowOff>
    </xdr:to>
    <xdr:pic>
      <xdr:nvPicPr>
        <xdr:cNvPr id="6" name="Picture 5">
          <a:extLst>
            <a:ext uri="{FF2B5EF4-FFF2-40B4-BE49-F238E27FC236}">
              <a16:creationId xmlns:a16="http://schemas.microsoft.com/office/drawing/2014/main" id="{4D6A0379-79B3-4DBA-B53A-FB10A70924AD}"/>
            </a:ext>
          </a:extLst>
        </xdr:cNvPr>
        <xdr:cNvPicPr>
          <a:picLocks noChangeAspect="1"/>
        </xdr:cNvPicPr>
      </xdr:nvPicPr>
      <xdr:blipFill>
        <a:blip xmlns:r="http://schemas.openxmlformats.org/officeDocument/2006/relationships" r:embed="rId1"/>
        <a:stretch>
          <a:fillRect/>
        </a:stretch>
      </xdr:blipFill>
      <xdr:spPr>
        <a:xfrm>
          <a:off x="306705" y="644162"/>
          <a:ext cx="12892793" cy="6807854"/>
        </a:xfrm>
        <a:prstGeom prst="rect">
          <a:avLst/>
        </a:prstGeom>
      </xdr:spPr>
    </xdr:pic>
    <xdr:clientData/>
  </xdr:twoCellAnchor>
  <xdr:twoCellAnchor editAs="oneCell">
    <xdr:from>
      <xdr:col>0</xdr:col>
      <xdr:colOff>195127</xdr:colOff>
      <xdr:row>45</xdr:row>
      <xdr:rowOff>55244</xdr:rowOff>
    </xdr:from>
    <xdr:to>
      <xdr:col>19</xdr:col>
      <xdr:colOff>205765</xdr:colOff>
      <xdr:row>84</xdr:row>
      <xdr:rowOff>34754</xdr:rowOff>
    </xdr:to>
    <xdr:pic>
      <xdr:nvPicPr>
        <xdr:cNvPr id="7" name="Picture 6">
          <a:extLst>
            <a:ext uri="{FF2B5EF4-FFF2-40B4-BE49-F238E27FC236}">
              <a16:creationId xmlns:a16="http://schemas.microsoft.com/office/drawing/2014/main" id="{F783A3C3-8B3A-4417-83C1-43F5FFA215EC}"/>
            </a:ext>
          </a:extLst>
        </xdr:cNvPr>
        <xdr:cNvPicPr>
          <a:picLocks noChangeAspect="1"/>
        </xdr:cNvPicPr>
      </xdr:nvPicPr>
      <xdr:blipFill>
        <a:blip xmlns:r="http://schemas.openxmlformats.org/officeDocument/2006/relationships" r:embed="rId2"/>
        <a:stretch>
          <a:fillRect/>
        </a:stretch>
      </xdr:blipFill>
      <xdr:spPr>
        <a:xfrm>
          <a:off x="195127" y="8069851"/>
          <a:ext cx="12896602" cy="6878332"/>
        </a:xfrm>
        <a:prstGeom prst="rect">
          <a:avLst/>
        </a:prstGeom>
      </xdr:spPr>
    </xdr:pic>
    <xdr:clientData/>
  </xdr:twoCellAnchor>
  <xdr:twoCellAnchor editAs="oneCell">
    <xdr:from>
      <xdr:col>0</xdr:col>
      <xdr:colOff>0</xdr:colOff>
      <xdr:row>88</xdr:row>
      <xdr:rowOff>0</xdr:rowOff>
    </xdr:from>
    <xdr:to>
      <xdr:col>19</xdr:col>
      <xdr:colOff>152131</xdr:colOff>
      <xdr:row>103</xdr:row>
      <xdr:rowOff>137082</xdr:rowOff>
    </xdr:to>
    <xdr:pic>
      <xdr:nvPicPr>
        <xdr:cNvPr id="3" name="Picture 2">
          <a:extLst>
            <a:ext uri="{FF2B5EF4-FFF2-40B4-BE49-F238E27FC236}">
              <a16:creationId xmlns:a16="http://schemas.microsoft.com/office/drawing/2014/main" id="{874B2E8E-553C-43CA-A938-53CCE2BA6951}"/>
            </a:ext>
          </a:extLst>
        </xdr:cNvPr>
        <xdr:cNvPicPr>
          <a:picLocks noChangeAspect="1"/>
        </xdr:cNvPicPr>
      </xdr:nvPicPr>
      <xdr:blipFill>
        <a:blip xmlns:r="http://schemas.openxmlformats.org/officeDocument/2006/relationships" r:embed="rId3"/>
        <a:stretch>
          <a:fillRect/>
        </a:stretch>
      </xdr:blipFill>
      <xdr:spPr>
        <a:xfrm>
          <a:off x="0" y="15648214"/>
          <a:ext cx="13038095" cy="2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atac\Projects\EMODNet\III%20Biological%20Lot\Reporting\Quarterly\QR14\Downloa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modnet-biology_downloads_repor"/>
    </sheetNames>
    <sheetDataSet>
      <sheetData sheetId="0">
        <row r="2">
          <cell r="H2">
            <v>6.6666666666666666E-2</v>
          </cell>
          <cell r="L2">
            <v>0.40888888888888891</v>
          </cell>
        </row>
        <row r="3">
          <cell r="H3">
            <v>7.4074074074074077E-3</v>
          </cell>
          <cell r="L3">
            <v>0.26666666666666666</v>
          </cell>
        </row>
        <row r="4">
          <cell r="H4">
            <v>0.42222222222222222</v>
          </cell>
          <cell r="L4">
            <v>0.12888888888888889</v>
          </cell>
        </row>
        <row r="5">
          <cell r="H5">
            <v>1.4814814814814815E-2</v>
          </cell>
          <cell r="L5">
            <v>0.08</v>
          </cell>
        </row>
        <row r="6">
          <cell r="H6">
            <v>0.11851851851851852</v>
          </cell>
          <cell r="L6">
            <v>7.1111111111111111E-2</v>
          </cell>
        </row>
        <row r="7">
          <cell r="H7">
            <v>3.7037037037037035E-2</v>
          </cell>
          <cell r="L7">
            <v>2.6666666666666668E-2</v>
          </cell>
        </row>
        <row r="8">
          <cell r="H8">
            <v>7.4074074074074077E-3</v>
          </cell>
          <cell r="L8">
            <v>1.7777777777777778E-2</v>
          </cell>
        </row>
        <row r="9">
          <cell r="H9">
            <v>1.4814814814814815E-2</v>
          </cell>
          <cell r="L9">
            <v>0</v>
          </cell>
        </row>
        <row r="10">
          <cell r="H10">
            <v>4.4444444444444446E-2</v>
          </cell>
          <cell r="L10">
            <v>0</v>
          </cell>
        </row>
        <row r="11">
          <cell r="H11">
            <v>3.7037037037037035E-2</v>
          </cell>
        </row>
        <row r="12">
          <cell r="H12">
            <v>7.4074074074074077E-3</v>
          </cell>
        </row>
        <row r="13">
          <cell r="H13">
            <v>7.4074074074074077E-3</v>
          </cell>
        </row>
        <row r="14">
          <cell r="H14">
            <v>1.4814814814814815E-2</v>
          </cell>
        </row>
        <row r="15">
          <cell r="H15">
            <v>7.4074074074074077E-3</v>
          </cell>
        </row>
        <row r="16">
          <cell r="H16">
            <v>8.8888888888888892E-2</v>
          </cell>
        </row>
        <row r="17">
          <cell r="H17">
            <v>7.4074074074074077E-3</v>
          </cell>
        </row>
        <row r="18">
          <cell r="H18">
            <v>7.4074074074074077E-3</v>
          </cell>
        </row>
        <row r="19">
          <cell r="H19">
            <v>1.4814814814814815E-2</v>
          </cell>
        </row>
        <row r="20">
          <cell r="H20">
            <v>4.4444444444444446E-2</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85" zoomScaleNormal="85" workbookViewId="0">
      <selection activeCell="E10" sqref="E10"/>
    </sheetView>
  </sheetViews>
  <sheetFormatPr defaultRowHeight="14.5"/>
  <cols>
    <col min="1" max="1" width="14" bestFit="1" customWidth="1"/>
    <col min="2" max="2" width="36.453125" customWidth="1"/>
    <col min="5" max="5" width="13.453125" customWidth="1"/>
    <col min="6" max="6" width="27.453125" customWidth="1"/>
    <col min="7" max="7" width="14.08984375" customWidth="1"/>
    <col min="8" max="8" width="14.6328125" bestFit="1" customWidth="1"/>
  </cols>
  <sheetData>
    <row r="1" spans="1:8" s="17" customFormat="1" ht="16.5">
      <c r="A1" s="19" t="s">
        <v>0</v>
      </c>
      <c r="B1" s="19" t="s">
        <v>1</v>
      </c>
      <c r="C1" s="7"/>
      <c r="D1" s="7"/>
      <c r="E1" s="2" t="s">
        <v>11</v>
      </c>
      <c r="F1" s="2" t="s">
        <v>12</v>
      </c>
      <c r="G1" s="2" t="s">
        <v>13</v>
      </c>
      <c r="H1" s="2" t="s">
        <v>14</v>
      </c>
    </row>
    <row r="2" spans="1:8" s="17" customFormat="1" ht="38.4" customHeight="1">
      <c r="A2" s="48" t="s">
        <v>2</v>
      </c>
      <c r="B2" s="11" t="s">
        <v>2</v>
      </c>
      <c r="C2" s="7"/>
      <c r="D2" s="7"/>
      <c r="E2" s="10" t="s">
        <v>2</v>
      </c>
      <c r="F2" s="11" t="s">
        <v>15</v>
      </c>
      <c r="G2" s="11" t="s">
        <v>16</v>
      </c>
      <c r="H2" s="11" t="s">
        <v>17</v>
      </c>
    </row>
    <row r="3" spans="1:8" s="17" customFormat="1" ht="39">
      <c r="A3" s="48" t="s">
        <v>3</v>
      </c>
      <c r="B3" s="30" t="s">
        <v>49</v>
      </c>
      <c r="C3" s="7"/>
      <c r="D3" s="7"/>
      <c r="E3" s="10" t="s">
        <v>3</v>
      </c>
      <c r="F3" s="11" t="s">
        <v>18</v>
      </c>
      <c r="G3" s="11" t="s">
        <v>16</v>
      </c>
      <c r="H3" s="11" t="s">
        <v>19</v>
      </c>
    </row>
    <row r="4" spans="1:8" s="17" customFormat="1" ht="65">
      <c r="A4" s="48" t="s">
        <v>4</v>
      </c>
      <c r="B4" s="11" t="s">
        <v>5</v>
      </c>
      <c r="C4" s="7"/>
      <c r="D4" s="7"/>
      <c r="E4" s="10" t="s">
        <v>4</v>
      </c>
      <c r="F4" s="11" t="s">
        <v>20</v>
      </c>
      <c r="G4" s="11" t="s">
        <v>16</v>
      </c>
      <c r="H4" s="11" t="s">
        <v>19</v>
      </c>
    </row>
    <row r="5" spans="1:8" s="17" customFormat="1" ht="104">
      <c r="A5" s="48" t="s">
        <v>6</v>
      </c>
      <c r="B5" s="11" t="s">
        <v>7</v>
      </c>
      <c r="C5" s="7"/>
      <c r="D5" s="7"/>
      <c r="E5" s="10" t="s">
        <v>6</v>
      </c>
      <c r="F5" s="11" t="s">
        <v>21</v>
      </c>
      <c r="G5" s="11" t="s">
        <v>22</v>
      </c>
      <c r="H5" s="11" t="s">
        <v>23</v>
      </c>
    </row>
    <row r="6" spans="1:8" s="17" customFormat="1" ht="65">
      <c r="A6" s="48" t="s">
        <v>8</v>
      </c>
      <c r="B6" s="25" t="s">
        <v>35</v>
      </c>
      <c r="C6" s="7"/>
      <c r="D6" s="7"/>
      <c r="E6" s="10" t="s">
        <v>8</v>
      </c>
      <c r="F6" s="11" t="s">
        <v>15</v>
      </c>
      <c r="G6" s="11" t="s">
        <v>24</v>
      </c>
      <c r="H6" s="11" t="s">
        <v>17</v>
      </c>
    </row>
    <row r="7" spans="1:8" s="17" customFormat="1" ht="78">
      <c r="A7" s="48" t="s">
        <v>9</v>
      </c>
      <c r="B7" s="11" t="s">
        <v>47</v>
      </c>
      <c r="C7" s="7"/>
      <c r="D7" s="7"/>
      <c r="E7" s="10" t="s">
        <v>9</v>
      </c>
      <c r="F7" s="11" t="s">
        <v>25</v>
      </c>
      <c r="G7" s="11" t="s">
        <v>46</v>
      </c>
      <c r="H7" s="11" t="s">
        <v>48</v>
      </c>
    </row>
    <row r="8" spans="1:8" s="17" customFormat="1" ht="104">
      <c r="A8" s="48" t="s">
        <v>10</v>
      </c>
      <c r="B8" s="11" t="s">
        <v>43</v>
      </c>
      <c r="C8" s="7"/>
      <c r="D8" s="7"/>
      <c r="E8" s="162" t="s">
        <v>10</v>
      </c>
      <c r="F8" s="163" t="s">
        <v>26</v>
      </c>
      <c r="G8" s="163" t="s">
        <v>16</v>
      </c>
      <c r="H8" s="3" t="s">
        <v>45</v>
      </c>
    </row>
    <row r="9" spans="1:8" s="17" customFormat="1" ht="24">
      <c r="A9" s="7"/>
      <c r="B9" s="7"/>
      <c r="C9" s="7"/>
      <c r="D9" s="7"/>
      <c r="E9" s="162"/>
      <c r="F9" s="163"/>
      <c r="G9" s="163"/>
      <c r="H9" s="20" t="s">
        <v>44</v>
      </c>
    </row>
    <row r="10" spans="1:8" s="17" customFormat="1" ht="16.5">
      <c r="E10" s="7" t="s">
        <v>29</v>
      </c>
      <c r="F10" s="21"/>
      <c r="G10" s="21"/>
      <c r="H10" s="21"/>
    </row>
    <row r="11" spans="1:8" s="17" customFormat="1" ht="16.5">
      <c r="E11" s="7" t="s">
        <v>30</v>
      </c>
      <c r="F11" s="21"/>
      <c r="G11" s="21"/>
      <c r="H11" s="21"/>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11"/>
  <sheetViews>
    <sheetView zoomScale="70" zoomScaleNormal="70" workbookViewId="0">
      <selection activeCell="B110" sqref="B110"/>
    </sheetView>
  </sheetViews>
  <sheetFormatPr defaultRowHeight="14.5"/>
  <cols>
    <col min="1" max="1" width="16.453125" customWidth="1"/>
    <col min="2" max="2" width="19.81640625" customWidth="1"/>
  </cols>
  <sheetData>
    <row r="1" spans="1:1" s="80" customFormat="1" ht="15">
      <c r="A1" s="86" t="s">
        <v>208</v>
      </c>
    </row>
    <row r="2" spans="1:1" s="80" customFormat="1" ht="15">
      <c r="A2" s="86" t="s">
        <v>223</v>
      </c>
    </row>
    <row r="3" spans="1:1" ht="18">
      <c r="A3" s="6" t="s">
        <v>291</v>
      </c>
    </row>
    <row r="45" spans="1:1" ht="18">
      <c r="A45" s="6" t="s">
        <v>292</v>
      </c>
    </row>
    <row r="87" spans="1:1" ht="18">
      <c r="A87" s="6" t="s">
        <v>293</v>
      </c>
    </row>
    <row r="108" spans="1:3" ht="16.5">
      <c r="A108" s="98" t="s">
        <v>204</v>
      </c>
      <c r="B108" s="99"/>
      <c r="C108" s="100"/>
    </row>
    <row r="109" spans="1:3" ht="67.75" customHeight="1">
      <c r="A109" s="102" t="s">
        <v>288</v>
      </c>
      <c r="B109" s="102" t="s">
        <v>439</v>
      </c>
      <c r="C109" s="89"/>
    </row>
    <row r="110" spans="1:3" ht="58">
      <c r="A110" s="102" t="s">
        <v>289</v>
      </c>
      <c r="B110" s="102" t="s">
        <v>438</v>
      </c>
      <c r="C110" s="8"/>
    </row>
    <row r="111" spans="1:3" ht="101.5">
      <c r="A111" s="102" t="s">
        <v>290</v>
      </c>
      <c r="B111" s="161" t="s">
        <v>443</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election activeCell="A13" sqref="A13"/>
    </sheetView>
  </sheetViews>
  <sheetFormatPr defaultColWidth="8.90625" defaultRowHeight="16.5"/>
  <cols>
    <col min="1" max="1" width="48.36328125" style="89" customWidth="1"/>
    <col min="2" max="2" width="80.1796875" style="89" customWidth="1"/>
    <col min="3" max="16384" width="8.90625" style="89"/>
  </cols>
  <sheetData>
    <row r="1" spans="1:2" ht="18.5" thickBot="1">
      <c r="A1" s="164" t="s">
        <v>193</v>
      </c>
      <c r="B1" s="165"/>
    </row>
    <row r="2" spans="1:2" ht="17" thickBot="1">
      <c r="A2" s="74" t="s">
        <v>194</v>
      </c>
      <c r="B2" s="75" t="s">
        <v>195</v>
      </c>
    </row>
    <row r="3" spans="1:2" ht="42.65" customHeight="1">
      <c r="A3" s="104" t="s">
        <v>283</v>
      </c>
      <c r="B3" s="96"/>
    </row>
    <row r="4" spans="1:2" ht="104.5" thickBot="1">
      <c r="A4" s="97" t="str">
        <f>'1(Data)'!A58</f>
        <v>1A) Volume and coverage of available data</v>
      </c>
      <c r="B4" s="97" t="str">
        <f>'1(Data)'!B58</f>
        <v>With the inclusion of 52 datasets (including 7 updates), the trend for most functional groups is positive. The regions being used for reporting are from Marine Regions gazetter and have the following MRGIDs: Atlantic- 1912, Arctic- 1906, Baltic- 2401, Black-3319, Mediterranean-1905, North Sea- 2350. Any coastal records that are not included in the polygons, will be listed as Other Seas, even if, e.g  they are located within the Mediterranean or Atlantic. This is due to the fact that the polygons boundaries are defined by the official coastline. Please note that the % area coverage reflects the # records in each area/functional group and not exact area covered. Trends reflect the data that were ingested over the last quarter and also the increase in total numbers.</v>
      </c>
    </row>
    <row r="5" spans="1:2" ht="42.65" customHeight="1" thickBot="1">
      <c r="A5" s="97" t="str">
        <f>'1(Data)'!A59</f>
        <v>1B) Usage of data in this quarter</v>
      </c>
      <c r="B5" s="97" t="str">
        <f>'1(Data)'!B59</f>
        <v>There was a decrease in the download of data hrough the website which might be explained by not only the COVID impacts on research and other activities but also due to the holiday period</v>
      </c>
    </row>
    <row r="6" spans="1:2" ht="42.65" customHeight="1" thickBot="1">
      <c r="A6" s="105" t="s">
        <v>284</v>
      </c>
      <c r="B6" s="81"/>
    </row>
    <row r="7" spans="1:2" ht="52.5" thickBot="1">
      <c r="A7" s="81" t="str">
        <f>'2(Products)'!A69</f>
        <v>2A) Volume and coverage of available data products</v>
      </c>
      <c r="B7" s="81" t="str">
        <f>'2(Products)'!B69</f>
        <v>Despite the recent data product workshop, no products have been published so the number remains the same as the previous reporting period. EMODnet Biology also does not have an overview of how much coverage, in terms of area, each product has. The listing is for all products and not grouped by sub-them as some products include data from more than one sub-theme.</v>
      </c>
    </row>
    <row r="8" spans="1:2" ht="42.65" customHeight="1" thickBot="1">
      <c r="A8" s="81" t="str">
        <f>'2(Products)'!A70</f>
        <v>2B) Usage of data products in this quarter</v>
      </c>
      <c r="B8" s="81" t="str">
        <f>'2(Products)'!B70</f>
        <v>Information for product downloads is only captured by the Matomo stats. Product usage by users is very low and the reasons could be multiple: users are more interested in data, not products; products do not cater for users requirements; users are unaware of the existence of these products, ...</v>
      </c>
    </row>
    <row r="9" spans="1:2" ht="42.65" customHeight="1" thickBot="1">
      <c r="A9" s="76" t="str">
        <f>'3(Data providers)'!A42</f>
        <v>3) Organisations supplying/ approached to supply data anad data products</v>
      </c>
      <c r="B9" s="76" t="str">
        <f>'3(Data providers)'!B42</f>
        <v>All organisations volunteered the data, due to either being part of the EMODnet Biology consortium or because they have contacted the team to supply the data. Note that several datasets have multiple organisations listed. All data made available online are public</v>
      </c>
    </row>
    <row r="10" spans="1:2" ht="42.65" customHeight="1" thickBot="1">
      <c r="A10" s="77" t="str">
        <f>'4(Web services)'!A17</f>
        <v>4) Online 'Web' interfaces to access or view data</v>
      </c>
      <c r="B10" s="77" t="str">
        <f>'4(Web services)'!B17</f>
        <v>All EMODnet Biology data available through the download toolbox are public. The data products created within the project are also public. No changes from the previous quarter</v>
      </c>
    </row>
    <row r="11" spans="1:2" ht="42.65" customHeight="1" thickBot="1">
      <c r="A11" s="76" t="str">
        <f>'5(User stats)&amp;6(Use case stats)'!A92</f>
        <v>5) Statistics on information volunteered through download forms</v>
      </c>
      <c r="B11" s="76" t="str">
        <f>'5(User stats)&amp;6(Use case stats)'!B92</f>
        <v>Download form, which is use to capture user information, is now standardised and certain fields (organisation type, country and purpose) are mandatory. More than half of the users downloading the data are from academia/research and the purpose is also mainly for research. With Belgium being the main country of origin of the portal's users</v>
      </c>
    </row>
    <row r="12" spans="1:2" ht="42.65" customHeight="1" thickBot="1">
      <c r="A12" s="77" t="str">
        <f>'5(User stats)&amp;6(Use case stats)'!A93</f>
        <v>6) Published use cases</v>
      </c>
      <c r="B12" s="77" t="str">
        <f>'5(User stats)&amp;6(Use case stats)'!B93</f>
        <v>Decrease in the uptake of use cases possibly due to COVID impacting activities but also the holiday period</v>
      </c>
    </row>
    <row r="13" spans="1:2" ht="42.65" customHeight="1" thickBot="1">
      <c r="A13" s="76" t="str">
        <f>'8(User friendliness)'!A81</f>
        <v>8.1) Technical monitoring</v>
      </c>
      <c r="B13" s="102" t="s">
        <v>437</v>
      </c>
    </row>
    <row r="14" spans="1:2" ht="42.65" customHeight="1" thickBot="1">
      <c r="A14" s="77" t="str">
        <f>'8(User friendliness)'!A82</f>
        <v>8.2) Visual Harmonisation score</v>
      </c>
      <c r="B14" s="77" t="str">
        <f>'8(User friendliness)'!B82</f>
        <v>A few discrepancies have been identified between the visual guidelines and what is implemented in the portal</v>
      </c>
    </row>
    <row r="15" spans="1:2" ht="42.65" customHeight="1" thickBot="1">
      <c r="A15" s="76" t="str">
        <f>'9-10-11(User stats)'!A109</f>
        <v>9) Visibility &amp; analytics for web pages</v>
      </c>
      <c r="B15" s="76" t="str">
        <f>'8(User friendliness)'!B81</f>
        <v>Average response time within required limits and average uptime  of 100%</v>
      </c>
    </row>
    <row r="16" spans="1:2" ht="42.65" customHeight="1" thickBot="1">
      <c r="A16" s="77" t="str">
        <f>'9-10-11(User stats)'!A110</f>
        <v>10) Visibility &amp; analytics for web sections</v>
      </c>
      <c r="B16" s="77" t="str">
        <f>'9-10-11(User stats)'!B109</f>
        <v>Numbers confirm the decrease in number of pageviews, associated with the decrease of user visits during the reporting period</v>
      </c>
    </row>
    <row r="17" spans="1:2" ht="42.65" customHeight="1" thickBot="1">
      <c r="A17" s="76" t="str">
        <f>'9-10-11(User stats)'!A111</f>
        <v>11) Average visit duration for web pages</v>
      </c>
      <c r="B17" s="76" t="str">
        <f>'9-10-11(User stats)'!B110</f>
        <v>Similar to indicator 10, decrease in number of pageviews during the reporting period</v>
      </c>
    </row>
    <row r="18" spans="1:2">
      <c r="A18" s="78"/>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zoomScaleNormal="100" workbookViewId="0">
      <selection activeCell="K30" sqref="K30"/>
    </sheetView>
  </sheetViews>
  <sheetFormatPr defaultColWidth="9.08984375" defaultRowHeight="16.5"/>
  <cols>
    <col min="1" max="1" width="15.90625" style="51" customWidth="1"/>
    <col min="2" max="2" width="16.6328125" style="51" customWidth="1"/>
    <col min="3" max="3" width="14.453125" style="51" customWidth="1"/>
    <col min="4" max="4" width="16.6328125" style="51" customWidth="1"/>
    <col min="5" max="5" width="17.90625" style="51" customWidth="1"/>
    <col min="6" max="6" width="16.08984375" style="51" customWidth="1"/>
    <col min="7" max="7" width="14.81640625" style="51" customWidth="1"/>
    <col min="8" max="8" width="15" style="51" customWidth="1"/>
    <col min="9" max="9" width="16.36328125" style="51" customWidth="1"/>
    <col min="10" max="10" width="13" style="51" customWidth="1"/>
    <col min="11" max="11" width="18.90625" style="51" customWidth="1"/>
    <col min="12" max="12" width="14.08984375" style="51" customWidth="1"/>
    <col min="13" max="13" width="14.1796875" style="51" customWidth="1"/>
    <col min="14" max="14" width="15.08984375" style="51" customWidth="1"/>
    <col min="15" max="15" width="16.08984375" style="51" customWidth="1"/>
    <col min="16" max="16" width="24.81640625" style="51" customWidth="1"/>
    <col min="17" max="17" width="19.36328125" style="51" customWidth="1"/>
    <col min="18" max="18" width="20" style="51" customWidth="1"/>
    <col min="19" max="19" width="12.08984375" style="51" bestFit="1" customWidth="1"/>
    <col min="20" max="20" width="9.08984375" style="51"/>
    <col min="21" max="21" width="10.1796875" style="51" customWidth="1"/>
    <col min="22" max="22" width="12" style="51" customWidth="1"/>
    <col min="23" max="16384" width="9.08984375" style="51"/>
  </cols>
  <sheetData>
    <row r="1" spans="1:17" ht="18">
      <c r="A1" s="50" t="s">
        <v>272</v>
      </c>
    </row>
    <row r="2" spans="1:17" s="89" customFormat="1">
      <c r="A2" s="86" t="s">
        <v>224</v>
      </c>
    </row>
    <row r="3" spans="1:17" s="89" customFormat="1">
      <c r="A3" s="86" t="s">
        <v>196</v>
      </c>
    </row>
    <row r="4" spans="1:17" s="80" customFormat="1" ht="15">
      <c r="A4" s="86" t="s">
        <v>223</v>
      </c>
    </row>
    <row r="5" spans="1:17" s="61" customFormat="1">
      <c r="A5" s="65" t="s">
        <v>273</v>
      </c>
    </row>
    <row r="6" spans="1:17" ht="32.25" customHeight="1">
      <c r="A6" s="84" t="s">
        <v>38</v>
      </c>
      <c r="B6" s="84" t="s">
        <v>39</v>
      </c>
      <c r="C6" s="84" t="s">
        <v>54</v>
      </c>
      <c r="H6" s="52"/>
      <c r="I6" s="52"/>
      <c r="J6" s="52"/>
      <c r="K6" s="52"/>
      <c r="L6" s="52"/>
      <c r="M6" s="52"/>
      <c r="N6" s="52"/>
      <c r="O6" s="52"/>
      <c r="P6" s="52"/>
      <c r="Q6" s="52"/>
    </row>
    <row r="7" spans="1:17" ht="18" customHeight="1">
      <c r="A7" s="116">
        <v>44105</v>
      </c>
      <c r="B7" s="53" t="s">
        <v>9</v>
      </c>
      <c r="C7" s="53" t="s">
        <v>417</v>
      </c>
      <c r="E7" s="52"/>
      <c r="F7" s="52"/>
      <c r="G7" s="52"/>
      <c r="H7" s="52"/>
      <c r="I7" s="52"/>
      <c r="J7" s="52"/>
      <c r="K7" s="52"/>
      <c r="L7" s="52"/>
      <c r="M7" s="52"/>
      <c r="N7" s="52"/>
      <c r="O7" s="52"/>
      <c r="P7" s="52"/>
      <c r="Q7" s="52"/>
    </row>
    <row r="8" spans="1:17">
      <c r="B8" s="111"/>
      <c r="C8" s="111"/>
      <c r="D8" s="111"/>
    </row>
    <row r="9" spans="1:17" ht="72.5">
      <c r="A9" s="27" t="s">
        <v>235</v>
      </c>
      <c r="B9" s="35" t="s">
        <v>303</v>
      </c>
      <c r="C9" s="35" t="s">
        <v>316</v>
      </c>
      <c r="D9" s="35" t="s">
        <v>320</v>
      </c>
      <c r="E9" s="35" t="s">
        <v>322</v>
      </c>
    </row>
    <row r="10" spans="1:17">
      <c r="A10" s="54" t="s">
        <v>375</v>
      </c>
      <c r="B10" s="56">
        <v>1585703</v>
      </c>
      <c r="C10" s="56">
        <v>1419333</v>
      </c>
      <c r="D10" s="157">
        <f>(B10-C10)/B10</f>
        <v>0.10491876473715443</v>
      </c>
      <c r="E10" s="56" t="s">
        <v>343</v>
      </c>
    </row>
    <row r="11" spans="1:17">
      <c r="A11" s="54" t="s">
        <v>376</v>
      </c>
      <c r="B11" s="56">
        <v>14310</v>
      </c>
      <c r="C11" s="56">
        <v>14297</v>
      </c>
      <c r="D11" s="157">
        <f t="shared" ref="D11:D18" si="0">(B11-C11)/B11</f>
        <v>9.0845562543675747E-4</v>
      </c>
      <c r="E11" s="56" t="s">
        <v>343</v>
      </c>
    </row>
    <row r="12" spans="1:17">
      <c r="A12" s="54" t="s">
        <v>340</v>
      </c>
      <c r="B12" s="56">
        <v>5943141</v>
      </c>
      <c r="C12" s="56">
        <v>5779636</v>
      </c>
      <c r="D12" s="157">
        <f t="shared" si="0"/>
        <v>2.7511546503776369E-2</v>
      </c>
      <c r="E12" s="56" t="s">
        <v>343</v>
      </c>
    </row>
    <row r="13" spans="1:17">
      <c r="A13" s="54" t="s">
        <v>353</v>
      </c>
      <c r="B13" s="56">
        <v>2067442</v>
      </c>
      <c r="C13" s="56">
        <v>2067401</v>
      </c>
      <c r="D13" s="157">
        <f t="shared" si="0"/>
        <v>1.9831269752670207E-5</v>
      </c>
      <c r="E13" s="56" t="s">
        <v>343</v>
      </c>
    </row>
    <row r="14" spans="1:17">
      <c r="A14" s="54" t="s">
        <v>344</v>
      </c>
      <c r="B14" s="56">
        <v>7819412</v>
      </c>
      <c r="C14" s="56">
        <v>7745409</v>
      </c>
      <c r="D14" s="157">
        <f t="shared" si="0"/>
        <v>9.4640108488975895E-3</v>
      </c>
      <c r="E14" s="56" t="s">
        <v>343</v>
      </c>
    </row>
    <row r="15" spans="1:17">
      <c r="A15" s="54" t="s">
        <v>356</v>
      </c>
      <c r="B15" s="56">
        <v>294343</v>
      </c>
      <c r="C15" s="56">
        <v>294316</v>
      </c>
      <c r="D15" s="157">
        <f t="shared" si="0"/>
        <v>9.1729716691071306E-5</v>
      </c>
      <c r="E15" s="56" t="s">
        <v>343</v>
      </c>
    </row>
    <row r="16" spans="1:17">
      <c r="A16" s="54" t="s">
        <v>349</v>
      </c>
      <c r="B16" s="56">
        <v>2434419</v>
      </c>
      <c r="C16" s="56">
        <v>1843572</v>
      </c>
      <c r="D16" s="157">
        <f t="shared" si="0"/>
        <v>0.2427055490447618</v>
      </c>
      <c r="E16" s="56" t="s">
        <v>343</v>
      </c>
    </row>
    <row r="17" spans="1:15">
      <c r="A17" s="54" t="s">
        <v>347</v>
      </c>
      <c r="B17" s="56">
        <v>15102</v>
      </c>
      <c r="C17" s="56">
        <v>15099</v>
      </c>
      <c r="D17" s="157">
        <f t="shared" si="0"/>
        <v>1.9864918553833929E-4</v>
      </c>
      <c r="E17" s="56" t="s">
        <v>343</v>
      </c>
    </row>
    <row r="18" spans="1:15">
      <c r="A18" s="140" t="s">
        <v>362</v>
      </c>
      <c r="B18" s="56">
        <v>2829723</v>
      </c>
      <c r="C18" s="56">
        <v>1728772</v>
      </c>
      <c r="D18" s="157">
        <f t="shared" si="0"/>
        <v>0.38906670370209379</v>
      </c>
      <c r="E18" s="56" t="s">
        <v>343</v>
      </c>
    </row>
    <row r="19" spans="1:15" customFormat="1" ht="14.5"/>
    <row r="20" spans="1:15" customFormat="1" ht="14.5"/>
    <row r="21" spans="1:15" customFormat="1" ht="18">
      <c r="B21" s="166" t="s">
        <v>307</v>
      </c>
      <c r="C21" s="167"/>
      <c r="D21" s="167"/>
      <c r="E21" s="167"/>
      <c r="F21" s="167"/>
      <c r="G21" s="167"/>
      <c r="H21" s="167"/>
      <c r="I21" s="167"/>
      <c r="J21" s="167"/>
      <c r="K21" s="167"/>
      <c r="L21" s="167"/>
      <c r="M21" s="167"/>
      <c r="N21" s="167"/>
      <c r="O21" s="168"/>
    </row>
    <row r="22" spans="1:15" customFormat="1" ht="15">
      <c r="B22" s="169" t="s">
        <v>270</v>
      </c>
      <c r="C22" s="170"/>
      <c r="D22" s="169" t="s">
        <v>132</v>
      </c>
      <c r="E22" s="170"/>
      <c r="F22" s="169" t="s">
        <v>121</v>
      </c>
      <c r="G22" s="170"/>
      <c r="H22" s="169" t="s">
        <v>122</v>
      </c>
      <c r="I22" s="170"/>
      <c r="J22" s="169" t="s">
        <v>123</v>
      </c>
      <c r="K22" s="170"/>
      <c r="L22" s="169" t="s">
        <v>124</v>
      </c>
      <c r="M22" s="170"/>
      <c r="N22" s="169" t="s">
        <v>125</v>
      </c>
      <c r="O22" s="170"/>
    </row>
    <row r="23" spans="1:15" customFormat="1" ht="43.5">
      <c r="A23" s="27" t="s">
        <v>321</v>
      </c>
      <c r="B23" s="5" t="s">
        <v>264</v>
      </c>
      <c r="C23" s="5" t="s">
        <v>265</v>
      </c>
      <c r="D23" s="5" t="s">
        <v>264</v>
      </c>
      <c r="E23" s="5" t="s">
        <v>265</v>
      </c>
      <c r="F23" s="5" t="s">
        <v>264</v>
      </c>
      <c r="G23" s="5" t="s">
        <v>265</v>
      </c>
      <c r="H23" s="5" t="s">
        <v>264</v>
      </c>
      <c r="I23" s="5" t="s">
        <v>265</v>
      </c>
      <c r="J23" s="5" t="s">
        <v>264</v>
      </c>
      <c r="K23" s="5" t="s">
        <v>265</v>
      </c>
      <c r="L23" s="5" t="s">
        <v>264</v>
      </c>
      <c r="M23" s="5" t="s">
        <v>265</v>
      </c>
      <c r="N23" s="5" t="s">
        <v>264</v>
      </c>
      <c r="O23" s="5" t="s">
        <v>265</v>
      </c>
    </row>
    <row r="24" spans="1:15" customFormat="1" ht="14.5">
      <c r="A24" s="54" t="s">
        <v>375</v>
      </c>
      <c r="B24" s="160">
        <v>5.9453668919881908E-2</v>
      </c>
      <c r="C24" s="159">
        <v>7.7356413262486545E-2</v>
      </c>
      <c r="D24" s="158">
        <v>2.230695679888739E-2</v>
      </c>
      <c r="E24" s="158">
        <v>7.8680357251351807E-2</v>
      </c>
      <c r="F24" s="158">
        <v>0.11750564168816791</v>
      </c>
      <c r="G24" s="158">
        <v>0.10058651026392962</v>
      </c>
      <c r="H24" s="158">
        <v>0.15179408241420622</v>
      </c>
      <c r="I24" s="158"/>
      <c r="J24" s="158">
        <v>8.233069394950765E-2</v>
      </c>
      <c r="K24" s="158">
        <v>4.6062075345306042E-2</v>
      </c>
      <c r="L24" s="158">
        <v>2.1606093537010596E-2</v>
      </c>
      <c r="M24" s="158">
        <v>8.0849329583893681E-2</v>
      </c>
      <c r="N24" s="158">
        <v>0.1155480458944671</v>
      </c>
      <c r="O24" s="158">
        <v>3.748132047276187E-2</v>
      </c>
    </row>
    <row r="25" spans="1:15" customFormat="1">
      <c r="A25" s="54" t="s">
        <v>376</v>
      </c>
      <c r="B25" s="160">
        <v>1.9126296594562664E-4</v>
      </c>
      <c r="C25" s="159">
        <v>2.855955595570947E-6</v>
      </c>
      <c r="D25" s="158">
        <v>4.6359342856794328E-6</v>
      </c>
      <c r="E25" s="51"/>
      <c r="F25" s="158">
        <v>1.9331995477266384E-3</v>
      </c>
      <c r="G25" s="51"/>
      <c r="H25" s="158">
        <v>8.2550756301480455E-4</v>
      </c>
      <c r="I25" s="158"/>
      <c r="J25" s="158">
        <v>8.2873136296179872E-5</v>
      </c>
      <c r="K25" s="51"/>
      <c r="L25" s="158">
        <v>6.8142885622179961E-5</v>
      </c>
      <c r="M25" s="51"/>
      <c r="N25" s="158">
        <v>1.3703548877977978E-3</v>
      </c>
      <c r="O25" s="158">
        <v>1.2226599646791847E-4</v>
      </c>
    </row>
    <row r="26" spans="1:15" customFormat="1" ht="14.5">
      <c r="A26" s="54" t="s">
        <v>340</v>
      </c>
      <c r="B26" s="160">
        <v>0.24820097623858273</v>
      </c>
      <c r="C26" s="159">
        <v>6.0094303653766779E-2</v>
      </c>
      <c r="D26" s="158">
        <v>0.25531017297829806</v>
      </c>
      <c r="E26" s="158">
        <v>5.8873564615104179E-2</v>
      </c>
      <c r="F26" s="158">
        <v>0.28376154357674754</v>
      </c>
      <c r="G26" s="158">
        <v>9.325513196480939E-2</v>
      </c>
      <c r="H26" s="158">
        <v>0.12465784883901365</v>
      </c>
      <c r="I26" s="158"/>
      <c r="J26" s="158">
        <v>0.25064101115271509</v>
      </c>
      <c r="K26" s="158">
        <v>0.17040415962231648</v>
      </c>
      <c r="L26" s="158">
        <v>0.20803981847941821</v>
      </c>
      <c r="M26" s="158">
        <v>0.10530219668256102</v>
      </c>
      <c r="N26" s="158">
        <v>0.28346272813576745</v>
      </c>
      <c r="O26" s="158">
        <v>8.390164379839693E-2</v>
      </c>
    </row>
    <row r="27" spans="1:15" customFormat="1">
      <c r="A27" s="54" t="s">
        <v>353</v>
      </c>
      <c r="B27" s="160">
        <v>0.11840835795110904</v>
      </c>
      <c r="C27" s="51"/>
      <c r="D27" s="158">
        <v>0.20834468171413667</v>
      </c>
      <c r="E27" s="51"/>
      <c r="F27" s="158">
        <v>1.4205028788104368E-2</v>
      </c>
      <c r="G27" s="51"/>
      <c r="H27" s="158">
        <v>6.2688920198861187E-4</v>
      </c>
      <c r="I27" s="158"/>
      <c r="J27" s="158">
        <v>1.0631618863934822E-2</v>
      </c>
      <c r="K27" s="51"/>
      <c r="L27" s="158">
        <v>8.675261170977222E-2</v>
      </c>
      <c r="M27" s="51"/>
      <c r="N27" s="158">
        <v>8.3974565789290634E-2</v>
      </c>
      <c r="O27" s="158">
        <v>5.5698953946470287E-4</v>
      </c>
    </row>
    <row r="28" spans="1:15" customFormat="1" ht="14.5">
      <c r="A28" s="54" t="s">
        <v>344</v>
      </c>
      <c r="B28" s="160">
        <v>0.23596799440210892</v>
      </c>
      <c r="C28" s="159">
        <v>1.907992534532077E-2</v>
      </c>
      <c r="D28" s="158">
        <v>0.13343609654333155</v>
      </c>
      <c r="E28" s="158">
        <v>1.2860238572614757E-2</v>
      </c>
      <c r="F28" s="158">
        <v>0.31274496803887042</v>
      </c>
      <c r="G28" s="158">
        <v>1.5542521994134861E-2</v>
      </c>
      <c r="H28" s="158">
        <v>7.9881822075189568E-3</v>
      </c>
      <c r="I28" s="158">
        <v>1</v>
      </c>
      <c r="J28" s="158">
        <v>0.25664052395912595</v>
      </c>
      <c r="K28" s="158">
        <v>0.53893266132891005</v>
      </c>
      <c r="L28" s="158">
        <v>0.50915610040614256</v>
      </c>
      <c r="M28" s="158">
        <v>3.2595671842523544E-2</v>
      </c>
      <c r="N28" s="158">
        <v>0.21711131707103781</v>
      </c>
      <c r="O28" s="158">
        <v>0.1315989675315854</v>
      </c>
    </row>
    <row r="29" spans="1:15" customFormat="1">
      <c r="A29" s="54" t="s">
        <v>356</v>
      </c>
      <c r="B29" s="160">
        <v>1.6039507257992858E-2</v>
      </c>
      <c r="C29" s="51"/>
      <c r="D29" s="158">
        <v>5.0686987511951997E-2</v>
      </c>
      <c r="E29" s="51"/>
      <c r="F29" s="158">
        <v>5.6976173667446783E-3</v>
      </c>
      <c r="G29" s="51"/>
      <c r="H29" s="158">
        <v>0.28926281553940403</v>
      </c>
      <c r="I29" s="158"/>
      <c r="J29" s="158">
        <v>2.9344624170326905E-2</v>
      </c>
      <c r="K29" s="158">
        <v>3.508883855943834E-4</v>
      </c>
      <c r="L29" s="158">
        <v>3.7821358146666872E-3</v>
      </c>
      <c r="M29" s="51"/>
      <c r="N29" s="158">
        <v>1.5665173641222108E-2</v>
      </c>
      <c r="O29" s="158">
        <v>2.1736177149844771E-4</v>
      </c>
    </row>
    <row r="30" spans="1:15" customFormat="1" ht="14.5">
      <c r="A30" s="54" t="s">
        <v>349</v>
      </c>
      <c r="B30" s="160">
        <v>0.11177807723884625</v>
      </c>
      <c r="C30" s="159">
        <v>0.26340621256020713</v>
      </c>
      <c r="D30" s="158">
        <v>3.9596673717150033E-2</v>
      </c>
      <c r="E30" s="158">
        <v>0.26488040990744677</v>
      </c>
      <c r="F30" s="158">
        <v>0.12011122626188253</v>
      </c>
      <c r="G30" s="158">
        <v>0.32463343108504394</v>
      </c>
      <c r="H30" s="158">
        <v>3.103411891025587E-6</v>
      </c>
      <c r="I30" s="158"/>
      <c r="J30" s="158">
        <v>0.10753417261218634</v>
      </c>
      <c r="K30" s="158">
        <v>0.10427764840983766</v>
      </c>
      <c r="L30" s="158">
        <v>8.8782913219418225E-2</v>
      </c>
      <c r="M30" s="158">
        <v>0.28958226352039773</v>
      </c>
      <c r="N30" s="158">
        <v>6.7701560091237734E-2</v>
      </c>
      <c r="O30" s="158">
        <v>0.36452927591359874</v>
      </c>
    </row>
    <row r="31" spans="1:15" customFormat="1">
      <c r="A31" s="54" t="s">
        <v>347</v>
      </c>
      <c r="B31" s="160">
        <v>9.7821323681490657E-4</v>
      </c>
      <c r="C31" s="51"/>
      <c r="D31" s="158">
        <v>1.2748819285479662E-5</v>
      </c>
      <c r="E31" s="51"/>
      <c r="F31" s="142"/>
      <c r="G31" s="51"/>
      <c r="H31" s="142"/>
      <c r="I31" s="158"/>
      <c r="J31" s="158">
        <v>3.1140208790076951E-3</v>
      </c>
      <c r="K31" s="158">
        <v>3.1898944144903574E-5</v>
      </c>
      <c r="L31" s="158">
        <v>1.4122167442787159E-5</v>
      </c>
      <c r="M31" s="51"/>
      <c r="N31" s="158">
        <v>1.5830132967816768E-3</v>
      </c>
      <c r="O31" s="158">
        <v>2.7170221437278208E-5</v>
      </c>
    </row>
    <row r="32" spans="1:15" customFormat="1" ht="14.5">
      <c r="A32" s="54" t="s">
        <v>362</v>
      </c>
      <c r="B32" s="160">
        <v>0.15619348976812752</v>
      </c>
      <c r="C32" s="159">
        <v>0.54328843295144447</v>
      </c>
      <c r="D32" s="158">
        <v>0.24867730999913074</v>
      </c>
      <c r="E32" s="158">
        <v>0.55730400793891888</v>
      </c>
      <c r="F32" s="158">
        <v>9.5491760875883402E-2</v>
      </c>
      <c r="G32" s="158">
        <v>0.43577712609970676</v>
      </c>
      <c r="H32" s="158">
        <v>0.36953877092475462</v>
      </c>
      <c r="I32" s="158"/>
      <c r="J32" s="158">
        <v>0.1749954168644321</v>
      </c>
      <c r="K32" s="158">
        <v>9.6558103926760008E-2</v>
      </c>
      <c r="L32" s="158">
        <v>5.5191075667670009E-2</v>
      </c>
      <c r="M32" s="158">
        <v>0.46261238130170768</v>
      </c>
      <c r="N32" s="158">
        <v>0.11047471849260304</v>
      </c>
      <c r="O32" s="158">
        <v>0.32905855182719734</v>
      </c>
    </row>
    <row r="33" spans="1:18" s="57" customFormat="1" ht="14.5">
      <c r="A33" s="62" t="s">
        <v>119</v>
      </c>
    </row>
    <row r="34" spans="1:18">
      <c r="A34" s="114" t="s">
        <v>131</v>
      </c>
      <c r="B34" s="57"/>
      <c r="C34" s="57"/>
      <c r="D34" s="57"/>
      <c r="E34" s="57"/>
      <c r="F34" s="57"/>
      <c r="G34" s="57"/>
    </row>
    <row r="35" spans="1:18">
      <c r="A35" s="60" t="s">
        <v>50</v>
      </c>
      <c r="B35" s="57"/>
      <c r="C35" s="57"/>
      <c r="D35" s="57"/>
      <c r="E35" s="57"/>
      <c r="F35" s="57"/>
      <c r="G35" s="57"/>
    </row>
    <row r="36" spans="1:18">
      <c r="A36" s="60" t="s">
        <v>323</v>
      </c>
      <c r="B36" s="57"/>
      <c r="C36" s="57"/>
      <c r="D36" s="57"/>
      <c r="E36" s="57"/>
      <c r="F36" s="57"/>
      <c r="G36" s="57"/>
    </row>
    <row r="37" spans="1:18">
      <c r="A37" s="60" t="s">
        <v>319</v>
      </c>
      <c r="B37" s="57"/>
      <c r="C37" s="57"/>
      <c r="D37" s="57"/>
      <c r="E37" s="57"/>
      <c r="F37" s="57"/>
      <c r="G37" s="57"/>
    </row>
    <row r="38" spans="1:18">
      <c r="A38" s="60" t="s">
        <v>312</v>
      </c>
      <c r="B38" s="57"/>
      <c r="C38" s="57"/>
      <c r="D38" s="57"/>
      <c r="E38" s="57"/>
      <c r="F38" s="57"/>
      <c r="G38" s="57"/>
    </row>
    <row r="39" spans="1:18">
      <c r="A39" s="60" t="s">
        <v>313</v>
      </c>
      <c r="B39" s="57"/>
      <c r="C39" s="57"/>
      <c r="D39" s="57"/>
      <c r="E39" s="57"/>
      <c r="F39" s="57"/>
      <c r="G39" s="57"/>
    </row>
    <row r="40" spans="1:18">
      <c r="A40" s="60" t="s">
        <v>199</v>
      </c>
      <c r="B40" s="57"/>
      <c r="C40" s="57"/>
      <c r="D40" s="57"/>
      <c r="E40" s="57"/>
      <c r="F40" s="57"/>
      <c r="G40" s="57"/>
    </row>
    <row r="41" spans="1:18">
      <c r="A41" s="60" t="s">
        <v>268</v>
      </c>
    </row>
    <row r="42" spans="1:18">
      <c r="A42" s="60" t="s">
        <v>134</v>
      </c>
    </row>
    <row r="44" spans="1:18">
      <c r="A44" s="58"/>
      <c r="B44" s="57"/>
      <c r="C44" s="57"/>
      <c r="D44" s="57"/>
      <c r="E44" s="57"/>
      <c r="F44" s="57"/>
      <c r="G44" s="57"/>
    </row>
    <row r="45" spans="1:18" s="61" customFormat="1">
      <c r="A45" s="65" t="s">
        <v>274</v>
      </c>
    </row>
    <row r="46" spans="1:18" ht="30" customHeight="1">
      <c r="A46" s="68" t="s">
        <v>38</v>
      </c>
      <c r="B46" s="110" t="s">
        <v>39</v>
      </c>
      <c r="J46" s="57"/>
      <c r="K46" s="57"/>
      <c r="L46" s="57"/>
      <c r="M46" s="57"/>
      <c r="N46" s="57"/>
      <c r="O46" s="57"/>
      <c r="P46" s="57"/>
      <c r="Q46" s="57"/>
      <c r="R46" s="52"/>
    </row>
    <row r="47" spans="1:18" ht="18" customHeight="1">
      <c r="A47" s="141">
        <v>44105</v>
      </c>
      <c r="B47" s="55" t="s">
        <v>9</v>
      </c>
      <c r="C47" s="67"/>
      <c r="J47" s="57"/>
      <c r="K47" s="57"/>
      <c r="L47" s="57"/>
      <c r="M47" s="57"/>
      <c r="N47" s="57"/>
      <c r="O47" s="57"/>
      <c r="P47" s="59"/>
    </row>
    <row r="48" spans="1:18" ht="15.65" customHeight="1">
      <c r="C48" s="169" t="s">
        <v>120</v>
      </c>
      <c r="D48" s="171"/>
      <c r="E48" s="171"/>
      <c r="F48" s="171"/>
      <c r="G48" s="170"/>
      <c r="H48" s="169" t="s">
        <v>147</v>
      </c>
      <c r="I48" s="171"/>
      <c r="J48" s="171"/>
      <c r="K48" s="171"/>
      <c r="L48" s="171"/>
      <c r="M48" s="171"/>
      <c r="N48" s="171"/>
      <c r="O48" s="171"/>
      <c r="P48" s="170"/>
    </row>
    <row r="49" spans="1:16" ht="72.5">
      <c r="A49" s="27" t="s">
        <v>126</v>
      </c>
      <c r="B49" s="27" t="s">
        <v>144</v>
      </c>
      <c r="C49" s="5" t="s">
        <v>128</v>
      </c>
      <c r="D49" s="5" t="s">
        <v>129</v>
      </c>
      <c r="E49" s="5" t="s">
        <v>267</v>
      </c>
      <c r="F49" s="5" t="s">
        <v>317</v>
      </c>
      <c r="G49" s="85" t="s">
        <v>230</v>
      </c>
      <c r="H49" s="5" t="s">
        <v>244</v>
      </c>
      <c r="I49" s="5" t="s">
        <v>242</v>
      </c>
      <c r="J49" s="85" t="s">
        <v>243</v>
      </c>
      <c r="K49" s="5" t="s">
        <v>241</v>
      </c>
      <c r="L49" s="5" t="s">
        <v>239</v>
      </c>
      <c r="M49" s="85" t="s">
        <v>231</v>
      </c>
      <c r="N49" s="5" t="s">
        <v>203</v>
      </c>
      <c r="O49" s="5" t="s">
        <v>200</v>
      </c>
      <c r="P49" s="85" t="s">
        <v>232</v>
      </c>
    </row>
    <row r="50" spans="1:16">
      <c r="A50" s="51" t="s">
        <v>418</v>
      </c>
      <c r="B50" s="142" t="s">
        <v>343</v>
      </c>
      <c r="C50" s="55" t="s">
        <v>343</v>
      </c>
      <c r="D50" s="55">
        <v>0.14000000000000001</v>
      </c>
      <c r="E50" s="55">
        <v>225</v>
      </c>
      <c r="F50" s="55">
        <v>405</v>
      </c>
      <c r="G50" s="143">
        <f>(E50-F50)/F50</f>
        <v>-0.44444444444444442</v>
      </c>
      <c r="H50" s="55" t="s">
        <v>343</v>
      </c>
      <c r="I50" s="55" t="s">
        <v>343</v>
      </c>
      <c r="J50" s="55" t="s">
        <v>343</v>
      </c>
      <c r="K50" s="55" t="s">
        <v>343</v>
      </c>
      <c r="L50" s="55" t="s">
        <v>343</v>
      </c>
      <c r="M50" s="55" t="s">
        <v>343</v>
      </c>
      <c r="N50" s="55" t="s">
        <v>343</v>
      </c>
      <c r="O50" s="55" t="s">
        <v>343</v>
      </c>
      <c r="P50" s="55" t="s">
        <v>343</v>
      </c>
    </row>
    <row r="51" spans="1:16" s="57" customFormat="1" ht="14.5">
      <c r="A51" s="60" t="s">
        <v>127</v>
      </c>
      <c r="B51" s="60"/>
      <c r="C51" s="60"/>
    </row>
    <row r="52" spans="1:16" s="57" customFormat="1" ht="14.5">
      <c r="A52" s="60" t="s">
        <v>206</v>
      </c>
      <c r="B52" s="60"/>
      <c r="C52" s="60"/>
    </row>
    <row r="53" spans="1:16" s="57" customFormat="1" ht="14.5">
      <c r="A53" s="60" t="s">
        <v>130</v>
      </c>
      <c r="B53" s="60"/>
      <c r="C53" s="60"/>
    </row>
    <row r="54" spans="1:16" s="57" customFormat="1" ht="14.5">
      <c r="A54" s="60" t="s">
        <v>205</v>
      </c>
      <c r="B54" s="60"/>
      <c r="C54" s="60"/>
    </row>
    <row r="57" spans="1:16">
      <c r="A57" s="98" t="s">
        <v>204</v>
      </c>
      <c r="B57" s="99"/>
      <c r="C57" s="100"/>
    </row>
    <row r="58" spans="1:16" s="89" customFormat="1" ht="409.5">
      <c r="A58" s="102" t="s">
        <v>301</v>
      </c>
      <c r="B58" s="102" t="s">
        <v>435</v>
      </c>
      <c r="C58" s="38"/>
    </row>
    <row r="59" spans="1:16" s="89" customFormat="1" ht="188.5">
      <c r="A59" s="102" t="s">
        <v>285</v>
      </c>
      <c r="B59" s="102" t="s">
        <v>419</v>
      </c>
      <c r="C59" s="38"/>
    </row>
  </sheetData>
  <mergeCells count="10">
    <mergeCell ref="B21:O21"/>
    <mergeCell ref="D22:E22"/>
    <mergeCell ref="B22:C22"/>
    <mergeCell ref="C48:G48"/>
    <mergeCell ref="N22:O22"/>
    <mergeCell ref="L22:M22"/>
    <mergeCell ref="J22:K22"/>
    <mergeCell ref="H22:I22"/>
    <mergeCell ref="F22:G22"/>
    <mergeCell ref="H48:P48"/>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0"/>
  <sheetViews>
    <sheetView zoomScale="85" zoomScaleNormal="85" workbookViewId="0">
      <selection activeCell="H10" sqref="E10:H31"/>
    </sheetView>
  </sheetViews>
  <sheetFormatPr defaultColWidth="8.90625" defaultRowHeight="16.5"/>
  <cols>
    <col min="1" max="1" width="17.08984375" style="89" customWidth="1"/>
    <col min="2" max="2" width="18.36328125" style="89" customWidth="1"/>
    <col min="3" max="3" width="17.6328125" style="89" customWidth="1"/>
    <col min="4" max="4" width="21.453125" style="89" customWidth="1"/>
    <col min="5" max="5" width="14.36328125" style="89" customWidth="1"/>
    <col min="6" max="6" width="14.6328125" style="89" bestFit="1" customWidth="1"/>
    <col min="7" max="7" width="22.6328125" style="89" customWidth="1"/>
    <col min="8" max="8" width="15.54296875" style="89" customWidth="1"/>
    <col min="9" max="9" width="17.90625" style="89" customWidth="1"/>
    <col min="10" max="10" width="14.453125" style="89" customWidth="1"/>
    <col min="11" max="11" width="15.54296875" style="89" customWidth="1"/>
    <col min="12" max="13" width="15.1796875" style="89" customWidth="1"/>
    <col min="14" max="14" width="15.08984375" style="89" customWidth="1"/>
    <col min="15" max="15" width="14.90625" style="89" customWidth="1"/>
    <col min="16" max="16" width="15.1796875" style="89" customWidth="1"/>
    <col min="17" max="17" width="15.08984375" style="89" customWidth="1"/>
    <col min="18" max="18" width="16.08984375" style="89" customWidth="1"/>
    <col min="19" max="19" width="17.6328125" style="89" customWidth="1"/>
    <col min="20" max="20" width="14.36328125" style="89" customWidth="1"/>
    <col min="21" max="21" width="17.6328125" style="89" customWidth="1"/>
    <col min="22" max="16384" width="8.90625" style="89"/>
  </cols>
  <sheetData>
    <row r="1" spans="1:13" ht="18">
      <c r="A1" s="16" t="s">
        <v>275</v>
      </c>
      <c r="B1" s="16"/>
      <c r="C1" s="16"/>
      <c r="D1" s="17"/>
      <c r="E1" s="17"/>
      <c r="F1" s="17"/>
      <c r="G1" s="17"/>
      <c r="H1" s="17"/>
      <c r="I1" s="17"/>
      <c r="J1" s="17"/>
      <c r="K1" s="17"/>
      <c r="L1" s="17"/>
      <c r="M1" s="17"/>
    </row>
    <row r="2" spans="1:13" ht="18">
      <c r="A2" s="86" t="s">
        <v>225</v>
      </c>
      <c r="B2" s="16"/>
      <c r="C2" s="16"/>
      <c r="D2" s="17"/>
      <c r="E2" s="17"/>
      <c r="F2" s="17"/>
      <c r="G2" s="17"/>
      <c r="H2" s="17"/>
      <c r="I2" s="17"/>
      <c r="J2" s="17"/>
      <c r="K2" s="17"/>
      <c r="L2" s="17"/>
      <c r="M2" s="17"/>
    </row>
    <row r="3" spans="1:13" ht="18">
      <c r="A3" s="86" t="s">
        <v>196</v>
      </c>
      <c r="B3" s="16"/>
      <c r="C3" s="16"/>
      <c r="D3" s="17"/>
      <c r="E3" s="17"/>
      <c r="F3" s="17"/>
      <c r="G3" s="17"/>
      <c r="H3" s="17"/>
      <c r="I3" s="17"/>
      <c r="J3" s="17"/>
      <c r="K3" s="17"/>
      <c r="L3" s="17"/>
      <c r="M3" s="17"/>
    </row>
    <row r="4" spans="1:13" s="80" customFormat="1" ht="15">
      <c r="A4" s="86" t="s">
        <v>223</v>
      </c>
    </row>
    <row r="5" spans="1:13" s="61" customFormat="1">
      <c r="A5" s="65" t="s">
        <v>276</v>
      </c>
    </row>
    <row r="6" spans="1:13" ht="60" customHeight="1">
      <c r="A6" s="84" t="s">
        <v>38</v>
      </c>
      <c r="B6" s="84" t="s">
        <v>39</v>
      </c>
      <c r="C6" s="69" t="s">
        <v>233</v>
      </c>
      <c r="D6" s="69" t="s">
        <v>234</v>
      </c>
      <c r="F6" s="33"/>
      <c r="G6" s="33"/>
      <c r="H6" s="33"/>
      <c r="I6" s="33"/>
      <c r="J6" s="33"/>
      <c r="K6" s="33"/>
      <c r="L6" s="33"/>
      <c r="M6" s="33"/>
    </row>
    <row r="7" spans="1:13" s="94" customFormat="1" ht="26.4" customHeight="1">
      <c r="A7" s="116">
        <v>44105</v>
      </c>
      <c r="B7" s="53" t="s">
        <v>9</v>
      </c>
      <c r="C7" s="121">
        <v>22</v>
      </c>
      <c r="D7" s="70" t="s">
        <v>343</v>
      </c>
      <c r="F7" s="71"/>
      <c r="G7" s="71"/>
      <c r="H7" s="71"/>
      <c r="I7" s="71"/>
      <c r="J7" s="71"/>
      <c r="K7" s="71"/>
      <c r="L7" s="71"/>
      <c r="M7" s="71"/>
    </row>
    <row r="8" spans="1:13">
      <c r="A8" s="33"/>
      <c r="B8" s="33"/>
      <c r="C8" s="33"/>
      <c r="D8" s="33"/>
      <c r="E8" s="33"/>
      <c r="F8" s="33"/>
      <c r="G8" s="33"/>
    </row>
    <row r="9" spans="1:13" ht="73">
      <c r="A9" s="27" t="s">
        <v>235</v>
      </c>
      <c r="B9" s="72" t="s">
        <v>146</v>
      </c>
      <c r="C9" s="72" t="s">
        <v>145</v>
      </c>
      <c r="D9" s="72" t="s">
        <v>255</v>
      </c>
      <c r="E9" s="64" t="s">
        <v>308</v>
      </c>
      <c r="F9" s="64" t="s">
        <v>318</v>
      </c>
      <c r="G9" s="35" t="s">
        <v>309</v>
      </c>
      <c r="H9" s="35" t="s">
        <v>310</v>
      </c>
    </row>
    <row r="10" spans="1:13" ht="82.5">
      <c r="A10" s="31" t="s">
        <v>340</v>
      </c>
      <c r="B10" s="124" t="s">
        <v>341</v>
      </c>
      <c r="C10" s="31">
        <v>2018</v>
      </c>
      <c r="D10" s="31" t="s">
        <v>342</v>
      </c>
      <c r="E10" s="12" t="s">
        <v>343</v>
      </c>
      <c r="F10" s="12" t="s">
        <v>343</v>
      </c>
      <c r="G10" s="12" t="s">
        <v>343</v>
      </c>
      <c r="H10" s="12" t="s">
        <v>343</v>
      </c>
    </row>
    <row r="11" spans="1:13" ht="49.5">
      <c r="A11" s="31" t="s">
        <v>344</v>
      </c>
      <c r="B11" s="124" t="s">
        <v>345</v>
      </c>
      <c r="C11" s="31">
        <v>2018</v>
      </c>
      <c r="D11" s="31" t="s">
        <v>342</v>
      </c>
      <c r="E11" s="12" t="s">
        <v>343</v>
      </c>
      <c r="F11" s="12" t="s">
        <v>343</v>
      </c>
      <c r="G11" s="12" t="s">
        <v>343</v>
      </c>
      <c r="H11" s="12" t="s">
        <v>343</v>
      </c>
    </row>
    <row r="12" spans="1:13" ht="99">
      <c r="A12" s="31" t="s">
        <v>340</v>
      </c>
      <c r="B12" s="124" t="s">
        <v>346</v>
      </c>
      <c r="C12" s="31">
        <v>2014</v>
      </c>
      <c r="D12" s="31" t="s">
        <v>342</v>
      </c>
      <c r="E12" s="12" t="s">
        <v>343</v>
      </c>
      <c r="F12" s="12" t="s">
        <v>343</v>
      </c>
      <c r="G12" s="12" t="s">
        <v>343</v>
      </c>
      <c r="H12" s="12" t="s">
        <v>343</v>
      </c>
    </row>
    <row r="13" spans="1:13" ht="99">
      <c r="A13" s="31" t="s">
        <v>347</v>
      </c>
      <c r="B13" s="124" t="s">
        <v>348</v>
      </c>
      <c r="C13" s="31">
        <v>2015</v>
      </c>
      <c r="D13" s="31" t="s">
        <v>342</v>
      </c>
      <c r="E13" s="12" t="s">
        <v>343</v>
      </c>
      <c r="F13" s="12" t="s">
        <v>343</v>
      </c>
      <c r="G13" s="12" t="s">
        <v>343</v>
      </c>
      <c r="H13" s="12" t="s">
        <v>343</v>
      </c>
    </row>
    <row r="14" spans="1:13" ht="82.5">
      <c r="A14" s="31" t="s">
        <v>349</v>
      </c>
      <c r="B14" s="124" t="s">
        <v>350</v>
      </c>
      <c r="C14" s="31">
        <v>2015</v>
      </c>
      <c r="D14" s="31" t="s">
        <v>342</v>
      </c>
      <c r="E14" s="12" t="s">
        <v>343</v>
      </c>
      <c r="F14" s="12" t="s">
        <v>343</v>
      </c>
      <c r="G14" s="12" t="s">
        <v>343</v>
      </c>
      <c r="H14" s="12" t="s">
        <v>343</v>
      </c>
    </row>
    <row r="15" spans="1:13" ht="82.5">
      <c r="A15" s="31" t="s">
        <v>344</v>
      </c>
      <c r="B15" s="124" t="s">
        <v>351</v>
      </c>
      <c r="C15" s="31">
        <v>2015</v>
      </c>
      <c r="D15" s="31" t="s">
        <v>342</v>
      </c>
      <c r="E15" s="12" t="s">
        <v>343</v>
      </c>
      <c r="F15" s="12" t="s">
        <v>343</v>
      </c>
      <c r="G15" s="12" t="s">
        <v>343</v>
      </c>
      <c r="H15" s="12" t="s">
        <v>343</v>
      </c>
    </row>
    <row r="16" spans="1:13" ht="115.5">
      <c r="A16" s="31" t="s">
        <v>349</v>
      </c>
      <c r="B16" s="124" t="s">
        <v>352</v>
      </c>
      <c r="C16" s="31">
        <v>2015</v>
      </c>
      <c r="D16" s="31" t="s">
        <v>342</v>
      </c>
      <c r="E16" s="12" t="s">
        <v>343</v>
      </c>
      <c r="F16" s="12" t="s">
        <v>343</v>
      </c>
      <c r="G16" s="12" t="s">
        <v>343</v>
      </c>
      <c r="H16" s="12" t="s">
        <v>343</v>
      </c>
    </row>
    <row r="17" spans="1:8" ht="66">
      <c r="A17" s="31" t="s">
        <v>353</v>
      </c>
      <c r="B17" s="124" t="s">
        <v>354</v>
      </c>
      <c r="C17" s="31">
        <v>2015</v>
      </c>
      <c r="D17" s="31" t="s">
        <v>342</v>
      </c>
      <c r="E17" s="12" t="s">
        <v>343</v>
      </c>
      <c r="F17" s="12" t="s">
        <v>343</v>
      </c>
      <c r="G17" s="12" t="s">
        <v>343</v>
      </c>
      <c r="H17" s="12" t="s">
        <v>343</v>
      </c>
    </row>
    <row r="18" spans="1:8" ht="82.5">
      <c r="A18" s="31" t="s">
        <v>353</v>
      </c>
      <c r="B18" s="124" t="s">
        <v>355</v>
      </c>
      <c r="C18" s="31">
        <v>2015</v>
      </c>
      <c r="D18" s="31" t="s">
        <v>342</v>
      </c>
      <c r="E18" s="12" t="s">
        <v>343</v>
      </c>
      <c r="F18" s="12" t="s">
        <v>343</v>
      </c>
      <c r="G18" s="12" t="s">
        <v>343</v>
      </c>
      <c r="H18" s="12" t="s">
        <v>343</v>
      </c>
    </row>
    <row r="19" spans="1:8" ht="82.5">
      <c r="A19" s="31" t="s">
        <v>356</v>
      </c>
      <c r="B19" s="124" t="s">
        <v>357</v>
      </c>
      <c r="C19" s="31">
        <v>2015</v>
      </c>
      <c r="D19" s="31" t="s">
        <v>342</v>
      </c>
      <c r="E19" s="12" t="s">
        <v>343</v>
      </c>
      <c r="F19" s="12" t="s">
        <v>343</v>
      </c>
      <c r="G19" s="12" t="s">
        <v>343</v>
      </c>
      <c r="H19" s="12" t="s">
        <v>343</v>
      </c>
    </row>
    <row r="20" spans="1:8" ht="82.5">
      <c r="A20" s="31" t="s">
        <v>356</v>
      </c>
      <c r="B20" s="124" t="s">
        <v>358</v>
      </c>
      <c r="C20" s="31">
        <v>2015</v>
      </c>
      <c r="D20" s="31" t="s">
        <v>342</v>
      </c>
      <c r="E20" s="12" t="s">
        <v>343</v>
      </c>
      <c r="F20" s="12" t="s">
        <v>343</v>
      </c>
      <c r="G20" s="12" t="s">
        <v>343</v>
      </c>
      <c r="H20" s="12" t="s">
        <v>343</v>
      </c>
    </row>
    <row r="21" spans="1:8" ht="99">
      <c r="A21" s="31" t="s">
        <v>343</v>
      </c>
      <c r="B21" s="124" t="s">
        <v>359</v>
      </c>
      <c r="C21" s="31">
        <v>2015</v>
      </c>
      <c r="D21" s="31" t="s">
        <v>342</v>
      </c>
      <c r="E21" s="12" t="s">
        <v>343</v>
      </c>
      <c r="F21" s="12" t="s">
        <v>343</v>
      </c>
      <c r="G21" s="12" t="s">
        <v>343</v>
      </c>
      <c r="H21" s="12" t="s">
        <v>343</v>
      </c>
    </row>
    <row r="22" spans="1:8" ht="99">
      <c r="A22" s="31" t="s">
        <v>349</v>
      </c>
      <c r="B22" s="124" t="s">
        <v>360</v>
      </c>
      <c r="C22" s="31">
        <v>2015</v>
      </c>
      <c r="D22" s="31" t="s">
        <v>342</v>
      </c>
      <c r="E22" s="12" t="s">
        <v>343</v>
      </c>
      <c r="F22" s="12" t="s">
        <v>343</v>
      </c>
      <c r="G22" s="12" t="s">
        <v>343</v>
      </c>
      <c r="H22" s="12" t="s">
        <v>343</v>
      </c>
    </row>
    <row r="23" spans="1:8" ht="82.5">
      <c r="A23" s="31" t="s">
        <v>340</v>
      </c>
      <c r="B23" s="124" t="s">
        <v>361</v>
      </c>
      <c r="C23" s="31">
        <v>2015</v>
      </c>
      <c r="D23" s="31" t="s">
        <v>342</v>
      </c>
      <c r="E23" s="12" t="s">
        <v>343</v>
      </c>
      <c r="F23" s="12" t="s">
        <v>343</v>
      </c>
      <c r="G23" s="12" t="s">
        <v>343</v>
      </c>
      <c r="H23" s="12" t="s">
        <v>343</v>
      </c>
    </row>
    <row r="24" spans="1:8" ht="115.5">
      <c r="A24" s="31" t="s">
        <v>362</v>
      </c>
      <c r="B24" s="124" t="s">
        <v>363</v>
      </c>
      <c r="C24" s="31">
        <v>2018</v>
      </c>
      <c r="D24" s="31" t="s">
        <v>342</v>
      </c>
      <c r="E24" s="12" t="s">
        <v>343</v>
      </c>
      <c r="F24" s="12" t="s">
        <v>343</v>
      </c>
      <c r="G24" s="12" t="s">
        <v>343</v>
      </c>
      <c r="H24" s="12" t="s">
        <v>343</v>
      </c>
    </row>
    <row r="25" spans="1:8" ht="99">
      <c r="A25" s="31" t="s">
        <v>362</v>
      </c>
      <c r="B25" s="124" t="s">
        <v>364</v>
      </c>
      <c r="C25" s="31">
        <v>2018</v>
      </c>
      <c r="D25" s="31" t="s">
        <v>342</v>
      </c>
      <c r="E25" s="12" t="s">
        <v>343</v>
      </c>
      <c r="F25" s="12" t="s">
        <v>343</v>
      </c>
      <c r="G25" s="12" t="s">
        <v>343</v>
      </c>
      <c r="H25" s="12" t="s">
        <v>343</v>
      </c>
    </row>
    <row r="26" spans="1:8" ht="43.5">
      <c r="A26" s="31" t="s">
        <v>365</v>
      </c>
      <c r="B26" s="31" t="s">
        <v>366</v>
      </c>
      <c r="C26" s="31">
        <v>2013</v>
      </c>
      <c r="D26" s="31" t="s">
        <v>367</v>
      </c>
      <c r="E26" s="12" t="s">
        <v>343</v>
      </c>
      <c r="F26" s="12" t="s">
        <v>343</v>
      </c>
      <c r="G26" s="12" t="s">
        <v>343</v>
      </c>
      <c r="H26" s="12" t="s">
        <v>343</v>
      </c>
    </row>
    <row r="27" spans="1:8" ht="58">
      <c r="A27" s="31" t="s">
        <v>362</v>
      </c>
      <c r="B27" s="31" t="s">
        <v>368</v>
      </c>
      <c r="C27" s="31">
        <v>2018</v>
      </c>
      <c r="D27" s="31" t="s">
        <v>369</v>
      </c>
      <c r="E27" s="12" t="s">
        <v>343</v>
      </c>
      <c r="F27" s="12" t="s">
        <v>343</v>
      </c>
      <c r="G27" s="12" t="s">
        <v>343</v>
      </c>
      <c r="H27" s="12" t="s">
        <v>343</v>
      </c>
    </row>
    <row r="28" spans="1:8" ht="58">
      <c r="A28" s="31" t="s">
        <v>349</v>
      </c>
      <c r="B28" s="31" t="s">
        <v>370</v>
      </c>
      <c r="C28" s="31">
        <v>2018</v>
      </c>
      <c r="D28" s="31" t="s">
        <v>342</v>
      </c>
      <c r="E28" s="12" t="s">
        <v>343</v>
      </c>
      <c r="F28" s="12" t="s">
        <v>343</v>
      </c>
      <c r="G28" s="12" t="s">
        <v>343</v>
      </c>
      <c r="H28" s="12" t="s">
        <v>343</v>
      </c>
    </row>
    <row r="29" spans="1:8" ht="58">
      <c r="A29" s="31" t="s">
        <v>349</v>
      </c>
      <c r="B29" s="31" t="s">
        <v>371</v>
      </c>
      <c r="C29" s="31">
        <v>2018</v>
      </c>
      <c r="D29" s="31" t="s">
        <v>342</v>
      </c>
      <c r="E29" s="12" t="s">
        <v>343</v>
      </c>
      <c r="F29" s="12" t="s">
        <v>343</v>
      </c>
      <c r="G29" s="12" t="s">
        <v>343</v>
      </c>
      <c r="H29" s="12" t="s">
        <v>343</v>
      </c>
    </row>
    <row r="30" spans="1:8" ht="43.5">
      <c r="A30" s="31" t="s">
        <v>343</v>
      </c>
      <c r="B30" s="31" t="s">
        <v>372</v>
      </c>
      <c r="C30" s="31">
        <v>2018</v>
      </c>
      <c r="D30" s="31" t="s">
        <v>342</v>
      </c>
      <c r="E30" s="12" t="s">
        <v>343</v>
      </c>
      <c r="F30" s="12" t="s">
        <v>343</v>
      </c>
      <c r="G30" s="12" t="s">
        <v>343</v>
      </c>
      <c r="H30" s="12" t="s">
        <v>343</v>
      </c>
    </row>
    <row r="31" spans="1:8" ht="72.5">
      <c r="A31" s="31" t="s">
        <v>343</v>
      </c>
      <c r="B31" s="31" t="s">
        <v>373</v>
      </c>
      <c r="C31" s="31">
        <v>2018</v>
      </c>
      <c r="D31" s="31" t="s">
        <v>342</v>
      </c>
      <c r="E31" s="12" t="s">
        <v>343</v>
      </c>
      <c r="F31" s="12" t="s">
        <v>343</v>
      </c>
      <c r="G31" s="12" t="s">
        <v>343</v>
      </c>
      <c r="H31" s="12" t="s">
        <v>343</v>
      </c>
    </row>
    <row r="32" spans="1:8" customFormat="1" ht="14.5"/>
    <row r="33" spans="1:15" customFormat="1" ht="18">
      <c r="B33" s="166" t="s">
        <v>307</v>
      </c>
      <c r="C33" s="167"/>
      <c r="D33" s="167"/>
      <c r="E33" s="167"/>
      <c r="F33" s="167"/>
      <c r="G33" s="167"/>
      <c r="H33" s="167"/>
      <c r="I33" s="167"/>
      <c r="J33" s="167"/>
      <c r="K33" s="167"/>
      <c r="L33" s="167"/>
      <c r="M33" s="167"/>
      <c r="N33" s="167"/>
      <c r="O33" s="168"/>
    </row>
    <row r="34" spans="1:15" customFormat="1" ht="15">
      <c r="B34" s="169" t="s">
        <v>270</v>
      </c>
      <c r="C34" s="170"/>
      <c r="D34" s="169" t="s">
        <v>132</v>
      </c>
      <c r="E34" s="170"/>
      <c r="F34" s="169" t="s">
        <v>121</v>
      </c>
      <c r="G34" s="170"/>
      <c r="H34" s="169" t="s">
        <v>122</v>
      </c>
      <c r="I34" s="170"/>
      <c r="J34" s="169" t="s">
        <v>123</v>
      </c>
      <c r="K34" s="170"/>
      <c r="L34" s="169" t="s">
        <v>124</v>
      </c>
      <c r="M34" s="170"/>
      <c r="N34" s="169" t="s">
        <v>125</v>
      </c>
      <c r="O34" s="170"/>
    </row>
    <row r="35" spans="1:15" customFormat="1" ht="43.5">
      <c r="A35" s="27" t="s">
        <v>235</v>
      </c>
      <c r="B35" s="5" t="s">
        <v>266</v>
      </c>
      <c r="C35" s="5" t="s">
        <v>269</v>
      </c>
      <c r="D35" s="5" t="s">
        <v>266</v>
      </c>
      <c r="E35" s="5" t="s">
        <v>269</v>
      </c>
      <c r="F35" s="5" t="s">
        <v>266</v>
      </c>
      <c r="G35" s="5" t="s">
        <v>269</v>
      </c>
      <c r="H35" s="5" t="s">
        <v>266</v>
      </c>
      <c r="I35" s="5" t="s">
        <v>269</v>
      </c>
      <c r="J35" s="5" t="s">
        <v>266</v>
      </c>
      <c r="K35" s="5" t="s">
        <v>269</v>
      </c>
      <c r="L35" s="5" t="s">
        <v>266</v>
      </c>
      <c r="M35" s="5" t="s">
        <v>269</v>
      </c>
      <c r="N35" s="5" t="s">
        <v>266</v>
      </c>
      <c r="O35" s="5" t="s">
        <v>269</v>
      </c>
    </row>
    <row r="36" spans="1:15" customFormat="1" ht="14.5">
      <c r="A36" s="31" t="s">
        <v>375</v>
      </c>
      <c r="B36" s="172" t="s">
        <v>374</v>
      </c>
      <c r="C36" s="173"/>
      <c r="D36" s="173"/>
      <c r="E36" s="173"/>
      <c r="F36" s="173"/>
      <c r="G36" s="173"/>
      <c r="H36" s="173"/>
      <c r="I36" s="173"/>
      <c r="J36" s="173"/>
      <c r="K36" s="173"/>
      <c r="L36" s="173"/>
      <c r="M36" s="173"/>
      <c r="N36" s="173"/>
      <c r="O36" s="174"/>
    </row>
    <row r="37" spans="1:15" customFormat="1" ht="14.5">
      <c r="A37" s="31" t="s">
        <v>376</v>
      </c>
      <c r="B37" s="175"/>
      <c r="C37" s="176"/>
      <c r="D37" s="176"/>
      <c r="E37" s="176"/>
      <c r="F37" s="176"/>
      <c r="G37" s="176"/>
      <c r="H37" s="176"/>
      <c r="I37" s="176"/>
      <c r="J37" s="176"/>
      <c r="K37" s="176"/>
      <c r="L37" s="176"/>
      <c r="M37" s="176"/>
      <c r="N37" s="176"/>
      <c r="O37" s="177"/>
    </row>
    <row r="38" spans="1:15" customFormat="1" ht="14.5">
      <c r="A38" s="31" t="s">
        <v>340</v>
      </c>
      <c r="B38" s="175"/>
      <c r="C38" s="176"/>
      <c r="D38" s="176"/>
      <c r="E38" s="176"/>
      <c r="F38" s="176"/>
      <c r="G38" s="176"/>
      <c r="H38" s="176"/>
      <c r="I38" s="176"/>
      <c r="J38" s="176"/>
      <c r="K38" s="176"/>
      <c r="L38" s="176"/>
      <c r="M38" s="176"/>
      <c r="N38" s="176"/>
      <c r="O38" s="177"/>
    </row>
    <row r="39" spans="1:15" customFormat="1" ht="14.5">
      <c r="A39" s="31" t="s">
        <v>353</v>
      </c>
      <c r="B39" s="175"/>
      <c r="C39" s="176"/>
      <c r="D39" s="176"/>
      <c r="E39" s="176"/>
      <c r="F39" s="176"/>
      <c r="G39" s="176"/>
      <c r="H39" s="176"/>
      <c r="I39" s="176"/>
      <c r="J39" s="176"/>
      <c r="K39" s="176"/>
      <c r="L39" s="176"/>
      <c r="M39" s="176"/>
      <c r="N39" s="176"/>
      <c r="O39" s="177"/>
    </row>
    <row r="40" spans="1:15" customFormat="1" ht="14.5">
      <c r="A40" s="31" t="s">
        <v>344</v>
      </c>
      <c r="B40" s="175"/>
      <c r="C40" s="176"/>
      <c r="D40" s="176"/>
      <c r="E40" s="176"/>
      <c r="F40" s="176"/>
      <c r="G40" s="176"/>
      <c r="H40" s="176"/>
      <c r="I40" s="176"/>
      <c r="J40" s="176"/>
      <c r="K40" s="176"/>
      <c r="L40" s="176"/>
      <c r="M40" s="176"/>
      <c r="N40" s="176"/>
      <c r="O40" s="177"/>
    </row>
    <row r="41" spans="1:15" customFormat="1" ht="14.5">
      <c r="A41" s="31" t="s">
        <v>377</v>
      </c>
      <c r="B41" s="175"/>
      <c r="C41" s="176"/>
      <c r="D41" s="176"/>
      <c r="E41" s="176"/>
      <c r="F41" s="176"/>
      <c r="G41" s="176"/>
      <c r="H41" s="176"/>
      <c r="I41" s="176"/>
      <c r="J41" s="176"/>
      <c r="K41" s="176"/>
      <c r="L41" s="176"/>
      <c r="M41" s="176"/>
      <c r="N41" s="176"/>
      <c r="O41" s="177"/>
    </row>
    <row r="42" spans="1:15" customFormat="1" ht="14.5">
      <c r="A42" s="31" t="s">
        <v>349</v>
      </c>
      <c r="B42" s="175"/>
      <c r="C42" s="176"/>
      <c r="D42" s="176"/>
      <c r="E42" s="176"/>
      <c r="F42" s="176"/>
      <c r="G42" s="176"/>
      <c r="H42" s="176"/>
      <c r="I42" s="176"/>
      <c r="J42" s="176"/>
      <c r="K42" s="176"/>
      <c r="L42" s="176"/>
      <c r="M42" s="176"/>
      <c r="N42" s="176"/>
      <c r="O42" s="177"/>
    </row>
    <row r="43" spans="1:15" customFormat="1" ht="14.5">
      <c r="A43" s="31" t="s">
        <v>362</v>
      </c>
      <c r="B43" s="175"/>
      <c r="C43" s="176"/>
      <c r="D43" s="176"/>
      <c r="E43" s="176"/>
      <c r="F43" s="176"/>
      <c r="G43" s="176"/>
      <c r="H43" s="176"/>
      <c r="I43" s="176"/>
      <c r="J43" s="176"/>
      <c r="K43" s="176"/>
      <c r="L43" s="176"/>
      <c r="M43" s="176"/>
      <c r="N43" s="176"/>
      <c r="O43" s="177"/>
    </row>
    <row r="44" spans="1:15" customFormat="1" ht="14.5">
      <c r="A44" s="31" t="s">
        <v>347</v>
      </c>
      <c r="B44" s="178"/>
      <c r="C44" s="179"/>
      <c r="D44" s="179"/>
      <c r="E44" s="179"/>
      <c r="F44" s="179"/>
      <c r="G44" s="179"/>
      <c r="H44" s="179"/>
      <c r="I44" s="179"/>
      <c r="J44" s="179"/>
      <c r="K44" s="179"/>
      <c r="L44" s="179"/>
      <c r="M44" s="179"/>
      <c r="N44" s="179"/>
      <c r="O44" s="180"/>
    </row>
    <row r="45" spans="1:15" s="18" customFormat="1" ht="14.5">
      <c r="A45" s="63" t="s">
        <v>118</v>
      </c>
    </row>
    <row r="46" spans="1:15">
      <c r="A46" s="7" t="s">
        <v>254</v>
      </c>
      <c r="B46" s="7"/>
      <c r="C46" s="7"/>
      <c r="D46" s="8"/>
      <c r="E46" s="8"/>
      <c r="F46" s="8"/>
      <c r="G46" s="8"/>
      <c r="H46" s="8"/>
      <c r="I46" s="8"/>
      <c r="J46" s="8"/>
      <c r="K46" s="8"/>
      <c r="L46" s="8"/>
      <c r="M46" s="8"/>
    </row>
    <row r="47" spans="1:15">
      <c r="A47" s="7" t="s">
        <v>50</v>
      </c>
      <c r="B47" s="7"/>
      <c r="C47" s="7"/>
      <c r="D47" s="8"/>
      <c r="E47" s="8"/>
      <c r="F47" s="8"/>
      <c r="G47" s="8"/>
      <c r="H47" s="8"/>
      <c r="I47" s="8"/>
      <c r="J47" s="8"/>
      <c r="K47" s="8"/>
      <c r="L47" s="8"/>
      <c r="M47" s="8"/>
    </row>
    <row r="48" spans="1:15">
      <c r="A48" s="60" t="s">
        <v>304</v>
      </c>
      <c r="B48" s="7"/>
      <c r="C48" s="7"/>
      <c r="D48" s="8"/>
      <c r="E48" s="8"/>
      <c r="F48" s="8"/>
      <c r="G48" s="8"/>
      <c r="H48" s="8"/>
      <c r="I48" s="8"/>
      <c r="J48" s="8"/>
      <c r="K48" s="8"/>
      <c r="L48" s="8"/>
      <c r="M48" s="8"/>
    </row>
    <row r="49" spans="1:17">
      <c r="A49" s="7" t="s">
        <v>305</v>
      </c>
    </row>
    <row r="50" spans="1:17">
      <c r="A50" s="60" t="s">
        <v>306</v>
      </c>
      <c r="B50" s="7"/>
      <c r="C50" s="7"/>
      <c r="D50" s="8"/>
      <c r="E50" s="8"/>
      <c r="F50" s="8"/>
      <c r="G50" s="8"/>
      <c r="H50" s="8"/>
      <c r="I50" s="8"/>
      <c r="J50" s="8"/>
      <c r="K50" s="8"/>
      <c r="L50" s="8"/>
      <c r="M50" s="8"/>
    </row>
    <row r="51" spans="1:17" s="51" customFormat="1">
      <c r="A51" s="60" t="s">
        <v>199</v>
      </c>
      <c r="B51" s="57"/>
      <c r="C51" s="57"/>
      <c r="D51" s="57"/>
    </row>
    <row r="52" spans="1:17">
      <c r="A52" s="60" t="s">
        <v>268</v>
      </c>
      <c r="B52" s="7"/>
      <c r="C52" s="7"/>
      <c r="D52" s="8"/>
      <c r="E52" s="8"/>
      <c r="F52" s="8"/>
      <c r="G52" s="8"/>
      <c r="H52" s="8"/>
      <c r="I52" s="8"/>
      <c r="J52" s="8"/>
      <c r="K52" s="8"/>
      <c r="L52" s="8"/>
      <c r="M52" s="8"/>
    </row>
    <row r="53" spans="1:17">
      <c r="A53" s="60" t="s">
        <v>302</v>
      </c>
      <c r="B53" s="95"/>
      <c r="C53" s="95"/>
      <c r="D53" s="95"/>
      <c r="E53" s="95"/>
      <c r="F53" s="95"/>
      <c r="G53" s="95"/>
      <c r="H53" s="95"/>
      <c r="I53" s="95"/>
      <c r="J53" s="95"/>
      <c r="K53" s="95"/>
      <c r="L53" s="95"/>
      <c r="M53" s="95"/>
    </row>
    <row r="54" spans="1:17">
      <c r="A54" s="95"/>
      <c r="B54" s="95"/>
      <c r="C54" s="95"/>
      <c r="D54" s="95"/>
      <c r="E54" s="95"/>
      <c r="F54" s="95"/>
      <c r="G54" s="95"/>
      <c r="H54" s="95"/>
      <c r="I54" s="95"/>
      <c r="J54" s="95"/>
      <c r="K54" s="95"/>
      <c r="L54" s="95"/>
      <c r="M54" s="95"/>
    </row>
    <row r="55" spans="1:17">
      <c r="A55" s="95"/>
      <c r="B55" s="95"/>
      <c r="C55" s="95"/>
      <c r="D55" s="95"/>
      <c r="E55" s="95"/>
      <c r="F55" s="95"/>
      <c r="G55" s="95"/>
      <c r="H55" s="95"/>
      <c r="I55" s="95"/>
      <c r="J55" s="95"/>
      <c r="K55" s="95"/>
      <c r="L55" s="95"/>
      <c r="M55" s="95"/>
    </row>
    <row r="56" spans="1:17" s="61" customFormat="1">
      <c r="A56" s="65" t="s">
        <v>277</v>
      </c>
    </row>
    <row r="57" spans="1:17" ht="15.65" customHeight="1">
      <c r="A57" s="68" t="s">
        <v>38</v>
      </c>
      <c r="B57" s="110" t="s">
        <v>39</v>
      </c>
      <c r="D57" s="8"/>
      <c r="E57" s="8"/>
      <c r="F57" s="8"/>
      <c r="G57" s="8"/>
      <c r="H57" s="8"/>
      <c r="I57" s="8"/>
      <c r="J57" s="8"/>
      <c r="K57" s="33"/>
      <c r="L57" s="33"/>
      <c r="M57" s="17"/>
    </row>
    <row r="58" spans="1:17" ht="15.65" customHeight="1">
      <c r="A58" s="122">
        <v>44105</v>
      </c>
      <c r="B58" s="36" t="s">
        <v>9</v>
      </c>
      <c r="D58" s="8"/>
      <c r="E58" s="8"/>
      <c r="F58" s="8"/>
      <c r="G58" s="8"/>
      <c r="H58" s="8"/>
      <c r="I58" s="29"/>
      <c r="J58" s="17"/>
      <c r="K58" s="17"/>
      <c r="M58" s="17"/>
    </row>
    <row r="59" spans="1:17" ht="15" customHeight="1">
      <c r="D59" s="169" t="s">
        <v>133</v>
      </c>
      <c r="E59" s="171"/>
      <c r="F59" s="171"/>
      <c r="G59" s="171"/>
      <c r="H59" s="170"/>
      <c r="I59" s="169" t="s">
        <v>147</v>
      </c>
      <c r="J59" s="171"/>
      <c r="K59" s="171"/>
      <c r="L59" s="171"/>
      <c r="M59" s="171"/>
      <c r="N59" s="171"/>
      <c r="O59" s="171"/>
      <c r="P59" s="171"/>
      <c r="Q59" s="170"/>
    </row>
    <row r="60" spans="1:17" ht="58.5">
      <c r="A60" s="27" t="s">
        <v>126</v>
      </c>
      <c r="B60" s="27" t="s">
        <v>144</v>
      </c>
      <c r="C60" s="27" t="s">
        <v>143</v>
      </c>
      <c r="D60" s="5" t="s">
        <v>128</v>
      </c>
      <c r="E60" s="5" t="s">
        <v>129</v>
      </c>
      <c r="F60" s="5" t="s">
        <v>202</v>
      </c>
      <c r="G60" s="5" t="s">
        <v>201</v>
      </c>
      <c r="H60" s="85" t="s">
        <v>248</v>
      </c>
      <c r="I60" s="5" t="s">
        <v>244</v>
      </c>
      <c r="J60" s="5" t="s">
        <v>242</v>
      </c>
      <c r="K60" s="85" t="s">
        <v>245</v>
      </c>
      <c r="L60" s="5" t="s">
        <v>241</v>
      </c>
      <c r="M60" s="5" t="s">
        <v>239</v>
      </c>
      <c r="N60" s="85" t="s">
        <v>246</v>
      </c>
      <c r="O60" s="5" t="s">
        <v>203</v>
      </c>
      <c r="P60" s="5" t="s">
        <v>200</v>
      </c>
      <c r="Q60" s="85" t="s">
        <v>247</v>
      </c>
    </row>
    <row r="61" spans="1:17">
      <c r="A61" s="13" t="s">
        <v>9</v>
      </c>
      <c r="B61" s="13"/>
      <c r="C61" s="31" t="s">
        <v>378</v>
      </c>
      <c r="D61" s="55" t="s">
        <v>343</v>
      </c>
      <c r="E61" s="55" t="s">
        <v>343</v>
      </c>
      <c r="F61" s="55">
        <v>2</v>
      </c>
      <c r="G61" s="55">
        <v>3</v>
      </c>
      <c r="H61" s="123">
        <f>(F61-G61)/F61</f>
        <v>-0.5</v>
      </c>
      <c r="I61" s="55" t="s">
        <v>343</v>
      </c>
      <c r="J61" s="55" t="s">
        <v>343</v>
      </c>
      <c r="K61" s="55" t="s">
        <v>343</v>
      </c>
      <c r="L61" s="55" t="s">
        <v>343</v>
      </c>
      <c r="M61" s="55" t="s">
        <v>343</v>
      </c>
      <c r="N61" s="55" t="s">
        <v>343</v>
      </c>
      <c r="O61" s="55" t="s">
        <v>343</v>
      </c>
      <c r="P61" s="55" t="s">
        <v>343</v>
      </c>
      <c r="Q61" s="55" t="s">
        <v>343</v>
      </c>
    </row>
    <row r="62" spans="1:17">
      <c r="A62" s="60" t="s">
        <v>127</v>
      </c>
      <c r="B62" s="7"/>
      <c r="C62" s="8"/>
      <c r="D62" s="8"/>
      <c r="E62" s="8"/>
      <c r="F62" s="8"/>
      <c r="G62" s="8"/>
      <c r="H62" s="8"/>
      <c r="I62" s="8"/>
      <c r="J62" s="8"/>
      <c r="K62" s="8"/>
      <c r="M62" s="8"/>
    </row>
    <row r="63" spans="1:17">
      <c r="A63" s="60" t="s">
        <v>206</v>
      </c>
      <c r="B63" s="7"/>
      <c r="C63" s="8"/>
      <c r="D63" s="8"/>
      <c r="E63" s="8"/>
      <c r="F63" s="8"/>
      <c r="G63" s="8"/>
      <c r="H63" s="8"/>
      <c r="I63" s="8"/>
      <c r="J63" s="8"/>
      <c r="K63" s="8"/>
      <c r="M63" s="8"/>
    </row>
    <row r="64" spans="1:17">
      <c r="A64" s="60" t="s">
        <v>130</v>
      </c>
      <c r="B64" s="7"/>
      <c r="C64" s="8"/>
      <c r="D64" s="8"/>
      <c r="E64" s="8"/>
      <c r="F64" s="8"/>
      <c r="G64" s="8"/>
      <c r="H64" s="8"/>
      <c r="I64" s="8"/>
      <c r="J64" s="8"/>
      <c r="K64" s="8"/>
      <c r="L64" s="8"/>
      <c r="M64" s="8"/>
    </row>
    <row r="65" spans="1:13">
      <c r="A65" s="60" t="s">
        <v>205</v>
      </c>
      <c r="B65" s="7"/>
      <c r="C65" s="8"/>
      <c r="D65" s="8"/>
      <c r="E65" s="8"/>
      <c r="F65" s="8"/>
      <c r="G65" s="8"/>
      <c r="H65" s="8"/>
      <c r="I65" s="8"/>
      <c r="J65" s="8"/>
      <c r="K65" s="8"/>
      <c r="L65" s="8"/>
      <c r="M65" s="8"/>
    </row>
    <row r="66" spans="1:13">
      <c r="A66" s="7"/>
      <c r="B66" s="7"/>
      <c r="C66" s="8"/>
      <c r="D66" s="8"/>
      <c r="E66" s="8"/>
      <c r="F66" s="8"/>
      <c r="G66" s="8"/>
      <c r="H66" s="8"/>
      <c r="I66" s="8"/>
      <c r="J66" s="8"/>
      <c r="K66" s="8"/>
      <c r="L66" s="8"/>
      <c r="M66" s="8"/>
    </row>
    <row r="67" spans="1:13">
      <c r="A67" s="7"/>
      <c r="B67" s="7"/>
      <c r="C67" s="8"/>
      <c r="D67" s="8"/>
      <c r="E67" s="8"/>
      <c r="F67" s="8"/>
      <c r="G67" s="8"/>
      <c r="H67" s="8"/>
      <c r="I67" s="8"/>
      <c r="J67" s="8"/>
      <c r="K67" s="8"/>
      <c r="L67" s="8"/>
      <c r="M67" s="8"/>
    </row>
    <row r="68" spans="1:13">
      <c r="A68" s="98" t="s">
        <v>204</v>
      </c>
      <c r="B68" s="100"/>
      <c r="C68" s="101"/>
      <c r="D68" s="49"/>
      <c r="E68" s="49"/>
      <c r="F68" s="49"/>
      <c r="G68" s="49"/>
      <c r="H68" s="49"/>
      <c r="I68" s="49"/>
      <c r="J68" s="49"/>
      <c r="K68" s="49"/>
      <c r="L68" s="49"/>
      <c r="M68" s="49"/>
    </row>
    <row r="69" spans="1:13" ht="333.5">
      <c r="A69" s="102" t="s">
        <v>286</v>
      </c>
      <c r="B69" s="102" t="s">
        <v>424</v>
      </c>
      <c r="C69" s="8"/>
      <c r="D69" s="8"/>
      <c r="E69" s="8"/>
      <c r="F69" s="8"/>
      <c r="G69" s="8"/>
      <c r="H69" s="8"/>
      <c r="I69" s="8"/>
      <c r="J69" s="8"/>
      <c r="K69" s="8"/>
      <c r="L69" s="8"/>
      <c r="M69" s="8"/>
    </row>
    <row r="70" spans="1:13" ht="246.5">
      <c r="A70" s="102" t="s">
        <v>287</v>
      </c>
      <c r="B70" s="102" t="s">
        <v>379</v>
      </c>
      <c r="C70" s="8"/>
    </row>
  </sheetData>
  <mergeCells count="11">
    <mergeCell ref="B33:O33"/>
    <mergeCell ref="D59:H59"/>
    <mergeCell ref="L34:M34"/>
    <mergeCell ref="N34:O34"/>
    <mergeCell ref="B34:C34"/>
    <mergeCell ref="D34:E34"/>
    <mergeCell ref="F34:G34"/>
    <mergeCell ref="H34:I34"/>
    <mergeCell ref="J34:K34"/>
    <mergeCell ref="I59:Q59"/>
    <mergeCell ref="B36:O44"/>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zoomScale="85" zoomScaleNormal="85" workbookViewId="0">
      <selection activeCell="B43" sqref="B43"/>
    </sheetView>
  </sheetViews>
  <sheetFormatPr defaultColWidth="9.08984375" defaultRowHeight="16.5"/>
  <cols>
    <col min="1" max="1" width="22.453125" style="90" customWidth="1"/>
    <col min="2" max="2" width="19" style="93" customWidth="1"/>
    <col min="3" max="3" width="16.90625" style="90" customWidth="1"/>
    <col min="4" max="5" width="16.08984375" style="90" customWidth="1"/>
    <col min="6" max="6" width="16.1796875" style="90" customWidth="1"/>
    <col min="7" max="7" width="22.6328125" style="90" customWidth="1"/>
    <col min="8" max="8" width="35.6328125" style="90" customWidth="1"/>
    <col min="9" max="16384" width="9.08984375" style="90"/>
  </cols>
  <sheetData>
    <row r="1" spans="1:9" s="17" customFormat="1" ht="18">
      <c r="A1" s="16" t="s">
        <v>278</v>
      </c>
      <c r="B1" s="125"/>
    </row>
    <row r="2" spans="1:9" s="17" customFormat="1">
      <c r="A2" s="86" t="s">
        <v>216</v>
      </c>
      <c r="B2" s="126"/>
    </row>
    <row r="3" spans="1:9" s="17" customFormat="1" ht="18">
      <c r="A3" s="86" t="s">
        <v>212</v>
      </c>
      <c r="B3" s="125"/>
    </row>
    <row r="4" spans="1:9" s="80" customFormat="1" ht="15">
      <c r="A4" s="86" t="s">
        <v>223</v>
      </c>
      <c r="B4" s="127"/>
    </row>
    <row r="5" spans="1:9">
      <c r="A5" s="84" t="s">
        <v>38</v>
      </c>
      <c r="B5" s="115" t="s">
        <v>39</v>
      </c>
      <c r="I5" s="93"/>
    </row>
    <row r="6" spans="1:9">
      <c r="A6" s="116">
        <v>44105</v>
      </c>
      <c r="B6" s="53" t="s">
        <v>9</v>
      </c>
      <c r="I6" s="93"/>
    </row>
    <row r="7" spans="1:9" ht="58.5">
      <c r="A7" s="27" t="s">
        <v>28</v>
      </c>
      <c r="B7" s="131" t="s">
        <v>191</v>
      </c>
      <c r="C7" s="5" t="s">
        <v>27</v>
      </c>
      <c r="D7" s="5" t="s">
        <v>220</v>
      </c>
      <c r="E7" s="5" t="s">
        <v>40</v>
      </c>
      <c r="F7" s="5" t="s">
        <v>41</v>
      </c>
      <c r="G7" s="5" t="s">
        <v>229</v>
      </c>
      <c r="H7" s="5" t="s">
        <v>117</v>
      </c>
      <c r="I7" s="93"/>
    </row>
    <row r="8" spans="1:9" ht="44.5">
      <c r="A8" s="132" t="s">
        <v>380</v>
      </c>
      <c r="B8" s="133" t="s">
        <v>228</v>
      </c>
      <c r="C8" s="36" t="s">
        <v>190</v>
      </c>
      <c r="D8" s="36" t="s">
        <v>411</v>
      </c>
      <c r="E8" s="36" t="s">
        <v>405</v>
      </c>
      <c r="F8" s="36" t="s">
        <v>406</v>
      </c>
      <c r="G8" s="36">
        <v>0</v>
      </c>
      <c r="H8" s="36"/>
      <c r="I8"/>
    </row>
    <row r="9" spans="1:9" ht="30">
      <c r="A9" s="132" t="s">
        <v>381</v>
      </c>
      <c r="B9" s="133" t="s">
        <v>227</v>
      </c>
      <c r="C9" s="36" t="s">
        <v>152</v>
      </c>
      <c r="D9" s="36" t="s">
        <v>411</v>
      </c>
      <c r="E9" s="36" t="s">
        <v>405</v>
      </c>
      <c r="F9" s="36" t="s">
        <v>406</v>
      </c>
      <c r="G9" s="36">
        <v>0</v>
      </c>
      <c r="H9" s="36"/>
    </row>
    <row r="10" spans="1:9" ht="30">
      <c r="A10" s="132" t="s">
        <v>382</v>
      </c>
      <c r="B10" s="133" t="s">
        <v>227</v>
      </c>
      <c r="C10" s="36" t="s">
        <v>162</v>
      </c>
      <c r="D10" s="36" t="s">
        <v>411</v>
      </c>
      <c r="E10" s="36" t="s">
        <v>405</v>
      </c>
      <c r="F10" s="36" t="s">
        <v>408</v>
      </c>
      <c r="G10" s="36">
        <v>0</v>
      </c>
      <c r="H10" s="36"/>
    </row>
    <row r="11" spans="1:9" ht="29">
      <c r="A11" s="132" t="s">
        <v>383</v>
      </c>
      <c r="B11" s="133" t="s">
        <v>226</v>
      </c>
      <c r="C11" s="36" t="s">
        <v>162</v>
      </c>
      <c r="D11" s="36" t="s">
        <v>411</v>
      </c>
      <c r="E11" s="36" t="s">
        <v>405</v>
      </c>
      <c r="F11" s="36" t="s">
        <v>409</v>
      </c>
      <c r="G11" s="36">
        <v>0</v>
      </c>
      <c r="H11" s="36"/>
    </row>
    <row r="12" spans="1:9">
      <c r="A12" s="132" t="s">
        <v>384</v>
      </c>
      <c r="B12" s="133" t="s">
        <v>226</v>
      </c>
      <c r="C12" s="36" t="s">
        <v>162</v>
      </c>
      <c r="D12" s="36" t="s">
        <v>411</v>
      </c>
      <c r="E12" s="36" t="s">
        <v>405</v>
      </c>
      <c r="F12" s="36" t="s">
        <v>410</v>
      </c>
      <c r="G12" s="36">
        <v>0</v>
      </c>
      <c r="H12" s="36"/>
    </row>
    <row r="13" spans="1:9">
      <c r="A13" s="132" t="s">
        <v>385</v>
      </c>
      <c r="B13" s="133" t="s">
        <v>226</v>
      </c>
      <c r="C13" s="36" t="s">
        <v>162</v>
      </c>
      <c r="D13" s="36" t="s">
        <v>411</v>
      </c>
      <c r="E13" s="36" t="s">
        <v>405</v>
      </c>
      <c r="F13" s="36"/>
      <c r="G13" s="36">
        <v>0</v>
      </c>
      <c r="H13" s="36"/>
    </row>
    <row r="14" spans="1:9" ht="30">
      <c r="A14" s="132" t="s">
        <v>386</v>
      </c>
      <c r="B14" s="133" t="s">
        <v>226</v>
      </c>
      <c r="C14" s="36" t="s">
        <v>162</v>
      </c>
      <c r="D14" s="36" t="s">
        <v>411</v>
      </c>
      <c r="E14" s="36" t="s">
        <v>405</v>
      </c>
      <c r="F14" s="36" t="s">
        <v>407</v>
      </c>
      <c r="G14" s="36">
        <v>0</v>
      </c>
      <c r="H14" s="36"/>
    </row>
    <row r="15" spans="1:9" ht="44.5">
      <c r="A15" s="132" t="s">
        <v>387</v>
      </c>
      <c r="B15" s="133" t="s">
        <v>227</v>
      </c>
      <c r="C15" s="36" t="s">
        <v>166</v>
      </c>
      <c r="D15" s="36" t="s">
        <v>411</v>
      </c>
      <c r="E15" s="36" t="s">
        <v>405</v>
      </c>
      <c r="F15" s="36" t="s">
        <v>407</v>
      </c>
      <c r="G15" s="36">
        <v>0</v>
      </c>
      <c r="H15" s="36"/>
    </row>
    <row r="16" spans="1:9" ht="44.5">
      <c r="A16" s="132" t="s">
        <v>388</v>
      </c>
      <c r="B16" s="133" t="s">
        <v>226</v>
      </c>
      <c r="C16" s="36" t="s">
        <v>166</v>
      </c>
      <c r="D16" s="36" t="s">
        <v>411</v>
      </c>
      <c r="E16" s="36" t="s">
        <v>405</v>
      </c>
      <c r="F16" s="36" t="s">
        <v>344</v>
      </c>
      <c r="G16" s="36">
        <v>0</v>
      </c>
      <c r="H16" s="36"/>
    </row>
    <row r="17" spans="1:8" ht="30">
      <c r="A17" s="132" t="s">
        <v>389</v>
      </c>
      <c r="B17" s="133" t="s">
        <v>226</v>
      </c>
      <c r="C17" s="36" t="s">
        <v>186</v>
      </c>
      <c r="D17" s="36" t="s">
        <v>411</v>
      </c>
      <c r="E17" s="36" t="s">
        <v>405</v>
      </c>
      <c r="F17" s="36" t="s">
        <v>340</v>
      </c>
      <c r="G17" s="36">
        <v>0</v>
      </c>
      <c r="H17" s="36"/>
    </row>
    <row r="18" spans="1:8" ht="30">
      <c r="A18" s="132" t="s">
        <v>390</v>
      </c>
      <c r="B18" s="133" t="s">
        <v>227</v>
      </c>
      <c r="C18" s="36" t="s">
        <v>179</v>
      </c>
      <c r="D18" s="36" t="s">
        <v>411</v>
      </c>
      <c r="E18" s="36" t="s">
        <v>405</v>
      </c>
      <c r="F18" s="36" t="s">
        <v>362</v>
      </c>
      <c r="G18" s="36">
        <v>0</v>
      </c>
      <c r="H18" s="36"/>
    </row>
    <row r="19" spans="1:8">
      <c r="A19" s="132" t="s">
        <v>391</v>
      </c>
      <c r="B19" s="133" t="s">
        <v>226</v>
      </c>
      <c r="C19" s="36" t="s">
        <v>179</v>
      </c>
      <c r="D19" s="36" t="s">
        <v>411</v>
      </c>
      <c r="E19" s="36" t="s">
        <v>405</v>
      </c>
      <c r="F19" s="36" t="s">
        <v>362</v>
      </c>
      <c r="G19" s="36">
        <v>0</v>
      </c>
      <c r="H19" s="36"/>
    </row>
    <row r="20" spans="1:8" ht="30">
      <c r="A20" s="132" t="s">
        <v>392</v>
      </c>
      <c r="B20" s="133" t="s">
        <v>227</v>
      </c>
      <c r="C20" s="36" t="s">
        <v>190</v>
      </c>
      <c r="D20" s="36" t="s">
        <v>411</v>
      </c>
      <c r="E20" s="36" t="s">
        <v>405</v>
      </c>
      <c r="F20" s="36"/>
      <c r="G20" s="36">
        <v>0</v>
      </c>
      <c r="H20" s="36"/>
    </row>
    <row r="21" spans="1:8">
      <c r="A21" s="132" t="s">
        <v>393</v>
      </c>
      <c r="B21" s="133" t="s">
        <v>228</v>
      </c>
      <c r="C21" s="36" t="s">
        <v>190</v>
      </c>
      <c r="D21" s="36" t="s">
        <v>411</v>
      </c>
      <c r="E21" s="36" t="s">
        <v>405</v>
      </c>
      <c r="F21" s="36" t="s">
        <v>340</v>
      </c>
      <c r="G21" s="36">
        <v>0</v>
      </c>
      <c r="H21" s="36"/>
    </row>
    <row r="22" spans="1:8" ht="26">
      <c r="A22" s="132" t="s">
        <v>394</v>
      </c>
      <c r="B22" s="133" t="s">
        <v>240</v>
      </c>
      <c r="C22" s="36" t="s">
        <v>190</v>
      </c>
      <c r="D22" s="36" t="s">
        <v>411</v>
      </c>
      <c r="E22" s="36" t="s">
        <v>405</v>
      </c>
      <c r="F22" s="36" t="s">
        <v>340</v>
      </c>
      <c r="G22" s="36">
        <v>0</v>
      </c>
      <c r="H22" s="36"/>
    </row>
    <row r="23" spans="1:8" ht="26">
      <c r="A23" s="132" t="s">
        <v>395</v>
      </c>
      <c r="B23" s="133" t="s">
        <v>240</v>
      </c>
      <c r="C23" s="36" t="s">
        <v>190</v>
      </c>
      <c r="D23" s="36" t="s">
        <v>411</v>
      </c>
      <c r="E23" s="36" t="s">
        <v>405</v>
      </c>
      <c r="F23" s="36" t="s">
        <v>340</v>
      </c>
      <c r="G23" s="36">
        <v>0</v>
      </c>
      <c r="H23" s="36"/>
    </row>
    <row r="24" spans="1:8">
      <c r="A24" s="132" t="s">
        <v>396</v>
      </c>
      <c r="B24" s="133" t="s">
        <v>226</v>
      </c>
      <c r="C24" s="36" t="s">
        <v>190</v>
      </c>
      <c r="D24" s="36" t="s">
        <v>411</v>
      </c>
      <c r="E24" s="36" t="s">
        <v>405</v>
      </c>
      <c r="F24" s="36" t="s">
        <v>340</v>
      </c>
      <c r="G24" s="36">
        <v>0</v>
      </c>
      <c r="H24" s="36"/>
    </row>
    <row r="25" spans="1:8" ht="44.5">
      <c r="A25" s="132" t="s">
        <v>397</v>
      </c>
      <c r="B25" s="133" t="s">
        <v>227</v>
      </c>
      <c r="C25" s="36" t="s">
        <v>190</v>
      </c>
      <c r="D25" s="36" t="s">
        <v>411</v>
      </c>
      <c r="E25" s="36" t="s">
        <v>405</v>
      </c>
      <c r="F25" s="36" t="s">
        <v>340</v>
      </c>
      <c r="G25" s="36">
        <v>0</v>
      </c>
      <c r="H25" s="36"/>
    </row>
    <row r="26" spans="1:8" ht="30">
      <c r="A26" s="132" t="s">
        <v>398</v>
      </c>
      <c r="B26" s="133" t="s">
        <v>227</v>
      </c>
      <c r="C26" s="36" t="s">
        <v>190</v>
      </c>
      <c r="D26" s="36" t="s">
        <v>411</v>
      </c>
      <c r="E26" s="36" t="s">
        <v>405</v>
      </c>
      <c r="F26" s="36" t="s">
        <v>340</v>
      </c>
      <c r="G26" s="36">
        <v>0</v>
      </c>
      <c r="H26" s="36"/>
    </row>
    <row r="27" spans="1:8" ht="44.5">
      <c r="A27" s="132" t="s">
        <v>399</v>
      </c>
      <c r="B27" s="133" t="s">
        <v>227</v>
      </c>
      <c r="C27" s="36" t="s">
        <v>190</v>
      </c>
      <c r="D27" s="36" t="s">
        <v>411</v>
      </c>
      <c r="E27" s="36" t="s">
        <v>405</v>
      </c>
      <c r="F27" s="36" t="s">
        <v>340</v>
      </c>
      <c r="G27" s="36">
        <v>0</v>
      </c>
      <c r="H27" s="36"/>
    </row>
    <row r="28" spans="1:8">
      <c r="A28" s="132" t="s">
        <v>400</v>
      </c>
      <c r="B28" s="133" t="s">
        <v>226</v>
      </c>
      <c r="C28" s="36" t="s">
        <v>150</v>
      </c>
      <c r="D28" s="36" t="s">
        <v>411</v>
      </c>
      <c r="E28" s="36" t="s">
        <v>405</v>
      </c>
      <c r="F28" s="36" t="s">
        <v>340</v>
      </c>
      <c r="G28" s="36">
        <v>0</v>
      </c>
      <c r="H28" s="36"/>
    </row>
    <row r="29" spans="1:8" ht="44.5">
      <c r="A29" s="132" t="s">
        <v>401</v>
      </c>
      <c r="B29" s="133" t="s">
        <v>226</v>
      </c>
      <c r="C29" s="36" t="s">
        <v>162</v>
      </c>
      <c r="D29" s="36" t="s">
        <v>411</v>
      </c>
      <c r="E29" s="36" t="s">
        <v>405</v>
      </c>
      <c r="F29" s="36" t="s">
        <v>349</v>
      </c>
      <c r="G29" s="36">
        <v>0</v>
      </c>
      <c r="H29" s="36"/>
    </row>
    <row r="30" spans="1:8" ht="44.5">
      <c r="A30" s="132" t="s">
        <v>402</v>
      </c>
      <c r="B30" s="133" t="s">
        <v>226</v>
      </c>
      <c r="C30" s="36" t="s">
        <v>404</v>
      </c>
      <c r="D30" s="36" t="s">
        <v>411</v>
      </c>
      <c r="E30" s="36" t="s">
        <v>405</v>
      </c>
      <c r="F30" s="36" t="s">
        <v>344</v>
      </c>
      <c r="G30" s="36">
        <v>0</v>
      </c>
      <c r="H30" s="36"/>
    </row>
    <row r="31" spans="1:8" ht="44.5">
      <c r="A31" s="132" t="s">
        <v>403</v>
      </c>
      <c r="B31" s="133" t="s">
        <v>226</v>
      </c>
      <c r="C31" s="36" t="s">
        <v>162</v>
      </c>
      <c r="D31" s="36" t="s">
        <v>411</v>
      </c>
      <c r="E31" s="36" t="s">
        <v>405</v>
      </c>
      <c r="F31" s="36" t="s">
        <v>407</v>
      </c>
      <c r="G31" s="36">
        <v>0</v>
      </c>
      <c r="H31" s="36"/>
    </row>
    <row r="32" spans="1:8" s="108" customFormat="1">
      <c r="A32" s="106" t="s">
        <v>192</v>
      </c>
      <c r="B32" s="128"/>
      <c r="C32" s="107"/>
      <c r="D32" s="87"/>
      <c r="E32" s="107"/>
      <c r="F32" s="107"/>
      <c r="G32" s="107"/>
      <c r="H32" s="107"/>
    </row>
    <row r="33" spans="1:8" s="108" customFormat="1">
      <c r="A33" s="106" t="s">
        <v>226</v>
      </c>
      <c r="B33" s="129"/>
      <c r="C33" s="107"/>
      <c r="D33" s="87"/>
      <c r="E33" s="107"/>
      <c r="F33" s="107"/>
      <c r="G33" s="107"/>
      <c r="H33" s="107"/>
    </row>
    <row r="34" spans="1:8" s="108" customFormat="1">
      <c r="A34" s="106" t="s">
        <v>227</v>
      </c>
      <c r="B34" s="129"/>
      <c r="C34" s="107"/>
      <c r="D34" s="87"/>
      <c r="E34" s="107"/>
      <c r="F34" s="107"/>
      <c r="G34" s="107"/>
      <c r="H34" s="107"/>
    </row>
    <row r="35" spans="1:8" s="108" customFormat="1">
      <c r="A35" s="106" t="s">
        <v>240</v>
      </c>
      <c r="B35" s="129"/>
      <c r="C35" s="107"/>
      <c r="D35" s="87"/>
      <c r="E35" s="107"/>
      <c r="F35" s="107"/>
      <c r="G35" s="107"/>
      <c r="H35" s="107"/>
    </row>
    <row r="36" spans="1:8" s="108" customFormat="1">
      <c r="A36" s="106" t="s">
        <v>228</v>
      </c>
      <c r="B36" s="129"/>
      <c r="C36" s="107"/>
      <c r="D36" s="87"/>
      <c r="E36" s="107"/>
      <c r="F36" s="107"/>
      <c r="G36" s="107"/>
      <c r="H36" s="107"/>
    </row>
    <row r="37" spans="1:8" s="108" customFormat="1">
      <c r="A37" s="106" t="s">
        <v>207</v>
      </c>
      <c r="B37" s="129"/>
      <c r="C37" s="107"/>
      <c r="D37" s="87"/>
      <c r="E37" s="107"/>
      <c r="F37" s="107"/>
      <c r="G37" s="107"/>
      <c r="H37" s="107"/>
    </row>
    <row r="38" spans="1:8">
      <c r="A38" s="7" t="s">
        <v>314</v>
      </c>
      <c r="D38" s="87"/>
    </row>
    <row r="41" spans="1:8">
      <c r="A41" s="98" t="s">
        <v>204</v>
      </c>
      <c r="B41" s="130"/>
      <c r="C41" s="100"/>
    </row>
    <row r="42" spans="1:8" ht="217.5">
      <c r="A42" s="113" t="s">
        <v>281</v>
      </c>
      <c r="B42" s="102" t="s">
        <v>423</v>
      </c>
      <c r="C42" s="89"/>
    </row>
    <row r="43" spans="1:8">
      <c r="A43" s="102"/>
      <c r="B43" s="102"/>
      <c r="C43" s="89"/>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zoomScaleNormal="100" workbookViewId="0">
      <selection activeCell="B18" sqref="B18"/>
    </sheetView>
  </sheetViews>
  <sheetFormatPr defaultColWidth="9.08984375" defaultRowHeight="14.5"/>
  <cols>
    <col min="1" max="1" width="18.90625" style="8" customWidth="1"/>
    <col min="2" max="2" width="34" style="8" customWidth="1"/>
    <col min="3" max="3" width="20.54296875" style="8" customWidth="1"/>
    <col min="4" max="4" width="20.6328125" style="8" customWidth="1"/>
    <col min="5" max="5" width="21.08984375" style="8" customWidth="1"/>
    <col min="6" max="6" width="19.36328125" style="8" customWidth="1"/>
    <col min="7" max="7" width="25.36328125" style="8" customWidth="1"/>
    <col min="8" max="8" width="31.08984375" style="8" customWidth="1"/>
    <col min="9" max="9" width="23.81640625" style="8" customWidth="1"/>
    <col min="10" max="16384" width="9.08984375" style="8"/>
  </cols>
  <sheetData>
    <row r="1" spans="1:9" ht="18">
      <c r="A1" s="6" t="s">
        <v>279</v>
      </c>
      <c r="B1" s="6"/>
    </row>
    <row r="2" spans="1:9" s="89" customFormat="1" ht="16.5">
      <c r="A2" s="86" t="s">
        <v>217</v>
      </c>
    </row>
    <row r="3" spans="1:9" s="89" customFormat="1" ht="16.5">
      <c r="A3" s="86" t="s">
        <v>218</v>
      </c>
    </row>
    <row r="4" spans="1:9" s="80" customFormat="1" ht="15">
      <c r="A4" s="86" t="s">
        <v>223</v>
      </c>
    </row>
    <row r="5" spans="1:9">
      <c r="A5" s="84" t="s">
        <v>38</v>
      </c>
      <c r="B5" s="84" t="s">
        <v>39</v>
      </c>
      <c r="D5" s="33"/>
      <c r="E5" s="33"/>
      <c r="F5" s="33"/>
      <c r="G5" s="33"/>
    </row>
    <row r="6" spans="1:9">
      <c r="A6" s="116">
        <v>44105</v>
      </c>
      <c r="B6" s="53" t="s">
        <v>9</v>
      </c>
      <c r="D6" s="33"/>
      <c r="E6" s="33"/>
      <c r="F6" s="33"/>
      <c r="G6" s="33"/>
    </row>
    <row r="7" spans="1:9">
      <c r="B7" s="169" t="s">
        <v>141</v>
      </c>
      <c r="C7" s="170"/>
      <c r="D7" s="169" t="s">
        <v>142</v>
      </c>
      <c r="E7" s="171"/>
      <c r="F7" s="170"/>
    </row>
    <row r="8" spans="1:9" ht="43.5">
      <c r="A8" s="27" t="s">
        <v>236</v>
      </c>
      <c r="B8" s="5" t="s">
        <v>311</v>
      </c>
      <c r="C8" s="5" t="s">
        <v>51</v>
      </c>
      <c r="D8" s="5" t="s">
        <v>42</v>
      </c>
      <c r="E8" s="5" t="s">
        <v>53</v>
      </c>
      <c r="F8" s="5" t="s">
        <v>52</v>
      </c>
      <c r="G8" s="79" t="s">
        <v>197</v>
      </c>
      <c r="H8" s="79" t="s">
        <v>211</v>
      </c>
    </row>
    <row r="9" spans="1:9" ht="29">
      <c r="A9" s="134" t="s">
        <v>9</v>
      </c>
      <c r="B9" s="135">
        <v>1</v>
      </c>
      <c r="C9" s="136" t="s">
        <v>412</v>
      </c>
      <c r="D9" s="136"/>
      <c r="E9" s="137" t="s">
        <v>413</v>
      </c>
      <c r="F9" s="138" t="s">
        <v>414</v>
      </c>
      <c r="G9" s="139" t="s">
        <v>343</v>
      </c>
      <c r="H9" s="139" t="s">
        <v>343</v>
      </c>
      <c r="I9" s="28" t="s">
        <v>138</v>
      </c>
    </row>
    <row r="10" spans="1:9" ht="58">
      <c r="A10" s="134" t="s">
        <v>9</v>
      </c>
      <c r="B10" s="135">
        <v>1</v>
      </c>
      <c r="C10" s="32" t="s">
        <v>343</v>
      </c>
      <c r="D10" s="32" t="s">
        <v>343</v>
      </c>
      <c r="E10" s="32" t="s">
        <v>343</v>
      </c>
      <c r="F10" s="32" t="s">
        <v>343</v>
      </c>
      <c r="G10" s="32" t="s">
        <v>415</v>
      </c>
      <c r="H10" s="32" t="s">
        <v>343</v>
      </c>
      <c r="I10" s="28" t="s">
        <v>139</v>
      </c>
    </row>
    <row r="11" spans="1:9" ht="43.5">
      <c r="A11" s="34" t="s">
        <v>343</v>
      </c>
      <c r="B11" s="34" t="s">
        <v>343</v>
      </c>
      <c r="C11" s="34" t="s">
        <v>343</v>
      </c>
      <c r="D11" s="34" t="s">
        <v>343</v>
      </c>
      <c r="E11" s="34" t="s">
        <v>343</v>
      </c>
      <c r="F11" s="34" t="s">
        <v>343</v>
      </c>
      <c r="G11" s="34" t="s">
        <v>343</v>
      </c>
      <c r="H11" s="34" t="s">
        <v>343</v>
      </c>
      <c r="I11" s="28" t="s">
        <v>140</v>
      </c>
    </row>
    <row r="12" spans="1:9">
      <c r="A12" s="45" t="s">
        <v>219</v>
      </c>
    </row>
    <row r="13" spans="1:9">
      <c r="A13" s="45" t="s">
        <v>315</v>
      </c>
    </row>
    <row r="14" spans="1:9">
      <c r="A14" s="112"/>
    </row>
    <row r="16" spans="1:9" ht="16.5">
      <c r="A16" s="98" t="s">
        <v>204</v>
      </c>
      <c r="B16" s="99"/>
      <c r="C16" s="100"/>
    </row>
    <row r="17" spans="1:3" ht="72.5">
      <c r="A17" s="102" t="s">
        <v>282</v>
      </c>
      <c r="B17" s="102" t="s">
        <v>422</v>
      </c>
      <c r="C17" s="89"/>
    </row>
    <row r="23" spans="1:3">
      <c r="A23" s="4"/>
      <c r="B23" s="4"/>
    </row>
    <row r="24" spans="1:3">
      <c r="A24" s="4"/>
      <c r="B24" s="4"/>
    </row>
  </sheetData>
  <mergeCells count="2">
    <mergeCell ref="B7:C7"/>
    <mergeCell ref="D7:F7"/>
  </mergeCells>
  <pageMargins left="0.7" right="0.7" top="0.75" bottom="0.75" header="0.3" footer="0.3"/>
  <pageSetup paperSize="9" scale="94"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3"/>
  <sheetViews>
    <sheetView zoomScale="85" zoomScaleNormal="85" workbookViewId="0">
      <selection activeCell="B93" sqref="B93"/>
    </sheetView>
  </sheetViews>
  <sheetFormatPr defaultColWidth="9.08984375" defaultRowHeight="14.5"/>
  <cols>
    <col min="1" max="1" width="27.6328125" style="8" customWidth="1"/>
    <col min="2" max="2" width="26.08984375" style="8" customWidth="1"/>
    <col min="3" max="3" width="25.36328125" style="8" customWidth="1"/>
    <col min="4" max="4" width="24.90625" style="8" customWidth="1"/>
    <col min="5" max="5" width="29.453125" style="8" customWidth="1"/>
    <col min="6" max="6" width="17.54296875" style="8" customWidth="1"/>
    <col min="7" max="16384" width="9.08984375" style="8"/>
  </cols>
  <sheetData>
    <row r="1" spans="1:6" s="80" customFormat="1" ht="15">
      <c r="A1" s="86" t="s">
        <v>223</v>
      </c>
    </row>
    <row r="2" spans="1:6" ht="18">
      <c r="A2" s="6" t="s">
        <v>198</v>
      </c>
    </row>
    <row r="3" spans="1:6">
      <c r="A3" s="86" t="s">
        <v>221</v>
      </c>
    </row>
    <row r="4" spans="1:6" s="89" customFormat="1" ht="16.5">
      <c r="A4" s="86" t="s">
        <v>222</v>
      </c>
    </row>
    <row r="5" spans="1:6" ht="15" customHeight="1">
      <c r="A5" s="84" t="s">
        <v>38</v>
      </c>
      <c r="B5" s="84" t="s">
        <v>39</v>
      </c>
    </row>
    <row r="6" spans="1:6" ht="20.399999999999999" customHeight="1">
      <c r="A6" s="116">
        <v>44105</v>
      </c>
      <c r="B6" s="53" t="s">
        <v>9</v>
      </c>
      <c r="F6" s="29"/>
    </row>
    <row r="7" spans="1:6" ht="29">
      <c r="A7" s="1" t="s">
        <v>237</v>
      </c>
      <c r="B7" s="5" t="s">
        <v>31</v>
      </c>
      <c r="C7" s="5" t="s">
        <v>55</v>
      </c>
      <c r="D7" s="5" t="s">
        <v>57</v>
      </c>
    </row>
    <row r="8" spans="1:6">
      <c r="A8" s="22" t="s">
        <v>333</v>
      </c>
      <c r="B8" s="22" t="s">
        <v>334</v>
      </c>
      <c r="C8" s="36">
        <v>225</v>
      </c>
      <c r="D8" s="36">
        <v>225</v>
      </c>
    </row>
    <row r="9" spans="1:6">
      <c r="A9" s="22"/>
      <c r="B9" s="36"/>
      <c r="C9" s="36"/>
      <c r="D9" s="36"/>
    </row>
    <row r="10" spans="1:6" ht="29">
      <c r="A10" s="24" t="s">
        <v>56</v>
      </c>
      <c r="B10" s="5" t="s">
        <v>58</v>
      </c>
      <c r="C10" s="5" t="s">
        <v>59</v>
      </c>
      <c r="D10" s="5"/>
    </row>
    <row r="11" spans="1:6">
      <c r="A11" s="15" t="s">
        <v>226</v>
      </c>
      <c r="B11" s="117">
        <f>SUM([1]Sheet1!$L$2,[1]Sheet1!$L$3)</f>
        <v>0.67555555555555558</v>
      </c>
      <c r="C11" s="9" t="s">
        <v>324</v>
      </c>
      <c r="D11" s="118">
        <v>0.61333333333333329</v>
      </c>
    </row>
    <row r="12" spans="1:6" ht="29">
      <c r="A12" s="15" t="s">
        <v>227</v>
      </c>
      <c r="B12" s="117">
        <f>SUM([1]Sheet1!$L$4)</f>
        <v>0.12888888888888889</v>
      </c>
      <c r="C12" s="9" t="s">
        <v>325</v>
      </c>
      <c r="D12" s="118">
        <v>2.6666666666666668E-2</v>
      </c>
    </row>
    <row r="13" spans="1:6">
      <c r="A13" s="15" t="s">
        <v>240</v>
      </c>
      <c r="B13" s="117">
        <f>SUM([1]Sheet1!$L$6)</f>
        <v>7.1111111111111111E-2</v>
      </c>
      <c r="C13" s="9" t="s">
        <v>326</v>
      </c>
      <c r="D13" s="118">
        <v>6.6666666666666666E-2</v>
      </c>
    </row>
    <row r="14" spans="1:6">
      <c r="A14" s="15" t="s">
        <v>228</v>
      </c>
      <c r="B14" s="117">
        <f>SUM([1]Sheet1!$L$8,[1]Sheet1!$L$5)</f>
        <v>9.7777777777777783E-2</v>
      </c>
      <c r="C14" s="9" t="s">
        <v>327</v>
      </c>
      <c r="D14" s="118">
        <v>1.7777777777777778E-2</v>
      </c>
    </row>
    <row r="15" spans="1:6">
      <c r="A15" s="15" t="s">
        <v>207</v>
      </c>
      <c r="B15" s="117">
        <f>SUM([1]Sheet1!$L$7,[1]Sheet1!$L$9,[1]Sheet1!$L$10)</f>
        <v>2.6666666666666668E-2</v>
      </c>
      <c r="C15" s="9" t="s">
        <v>328</v>
      </c>
      <c r="D15" s="118">
        <v>0.14222222222222222</v>
      </c>
    </row>
    <row r="16" spans="1:6">
      <c r="A16" s="24" t="s">
        <v>261</v>
      </c>
      <c r="B16" s="5" t="s">
        <v>62</v>
      </c>
      <c r="C16" s="9" t="s">
        <v>329</v>
      </c>
      <c r="D16" s="118">
        <v>1.7777777777777778E-2</v>
      </c>
    </row>
    <row r="17" spans="1:4">
      <c r="A17" s="31" t="s">
        <v>148</v>
      </c>
      <c r="B17" s="119"/>
      <c r="C17" s="13" t="s">
        <v>330</v>
      </c>
      <c r="D17" s="118">
        <v>2.6666666666666668E-2</v>
      </c>
    </row>
    <row r="18" spans="1:4">
      <c r="A18" s="31" t="s">
        <v>149</v>
      </c>
      <c r="B18" s="14"/>
      <c r="C18" s="13" t="s">
        <v>331</v>
      </c>
      <c r="D18" s="118">
        <v>8.4444444444444447E-2</v>
      </c>
    </row>
    <row r="19" spans="1:4">
      <c r="A19" s="31" t="s">
        <v>256</v>
      </c>
      <c r="B19" s="14"/>
      <c r="C19" s="13" t="s">
        <v>332</v>
      </c>
      <c r="D19" s="118">
        <v>4.4444444444444444E-3</v>
      </c>
    </row>
    <row r="20" spans="1:4">
      <c r="A20" s="31" t="s">
        <v>150</v>
      </c>
      <c r="B20" s="119">
        <f>[1]Sheet1!$H$2</f>
        <v>6.6666666666666666E-2</v>
      </c>
      <c r="C20" s="13"/>
      <c r="D20" s="118"/>
    </row>
    <row r="21" spans="1:4">
      <c r="A21" s="31" t="s">
        <v>257</v>
      </c>
      <c r="B21" s="119"/>
      <c r="C21" s="13"/>
      <c r="D21" s="118"/>
    </row>
    <row r="22" spans="1:4">
      <c r="A22" s="31" t="s">
        <v>151</v>
      </c>
      <c r="B22" s="119"/>
      <c r="C22" s="13"/>
      <c r="D22" s="23"/>
    </row>
    <row r="23" spans="1:4">
      <c r="A23" s="31" t="s">
        <v>152</v>
      </c>
      <c r="B23" s="119">
        <f>[1]Sheet1!$H$4</f>
        <v>0.42222222222222222</v>
      </c>
      <c r="C23" s="13"/>
      <c r="D23" s="23"/>
    </row>
    <row r="24" spans="1:4">
      <c r="A24" s="31" t="s">
        <v>153</v>
      </c>
      <c r="B24" s="119"/>
      <c r="C24" s="13"/>
      <c r="D24" s="23"/>
    </row>
    <row r="25" spans="1:4">
      <c r="A25" s="31" t="s">
        <v>154</v>
      </c>
      <c r="B25" s="119"/>
      <c r="C25" s="13"/>
      <c r="D25" s="23"/>
    </row>
    <row r="26" spans="1:4">
      <c r="A26" s="31" t="s">
        <v>155</v>
      </c>
      <c r="B26" s="119"/>
      <c r="C26" s="13"/>
      <c r="D26" s="23"/>
    </row>
    <row r="27" spans="1:4">
      <c r="A27" s="31" t="s">
        <v>156</v>
      </c>
      <c r="B27" s="119"/>
      <c r="C27" s="13"/>
      <c r="D27" s="23"/>
    </row>
    <row r="28" spans="1:4">
      <c r="A28" s="31" t="s">
        <v>157</v>
      </c>
      <c r="B28" s="119">
        <f>[1]Sheet1!$H$7</f>
        <v>3.7037037037037035E-2</v>
      </c>
      <c r="C28" s="13"/>
      <c r="D28" s="23"/>
    </row>
    <row r="29" spans="1:4">
      <c r="A29" s="31" t="s">
        <v>158</v>
      </c>
      <c r="B29" s="119"/>
      <c r="C29" s="13"/>
      <c r="D29" s="23"/>
    </row>
    <row r="30" spans="1:4">
      <c r="A30" s="31" t="s">
        <v>159</v>
      </c>
      <c r="B30" s="119">
        <f>[1]Sheet1!$H$9</f>
        <v>1.4814814814814815E-2</v>
      </c>
      <c r="C30" s="13"/>
      <c r="D30" s="23"/>
    </row>
    <row r="31" spans="1:4">
      <c r="A31" s="31" t="s">
        <v>160</v>
      </c>
      <c r="B31" s="119">
        <f>[1]Sheet1!$H$10</f>
        <v>4.4444444444444446E-2</v>
      </c>
      <c r="C31" s="13"/>
      <c r="D31" s="23"/>
    </row>
    <row r="32" spans="1:4">
      <c r="A32" s="31" t="s">
        <v>258</v>
      </c>
      <c r="B32" s="120"/>
      <c r="C32" s="13"/>
      <c r="D32" s="23"/>
    </row>
    <row r="33" spans="1:4">
      <c r="A33" s="31" t="s">
        <v>161</v>
      </c>
      <c r="B33" s="119"/>
      <c r="C33" s="13"/>
      <c r="D33" s="23"/>
    </row>
    <row r="34" spans="1:4">
      <c r="A34" s="31" t="s">
        <v>162</v>
      </c>
      <c r="B34" s="119">
        <f>[1]Sheet1!$H$11</f>
        <v>3.7037037037037035E-2</v>
      </c>
      <c r="C34" s="13"/>
      <c r="D34" s="23"/>
    </row>
    <row r="35" spans="1:4">
      <c r="A35" s="31" t="s">
        <v>163</v>
      </c>
      <c r="B35" s="120"/>
      <c r="C35" s="13"/>
      <c r="D35" s="23"/>
    </row>
    <row r="36" spans="1:4">
      <c r="A36" s="31" t="s">
        <v>164</v>
      </c>
      <c r="B36" s="119"/>
      <c r="C36" s="13"/>
      <c r="D36" s="23"/>
    </row>
    <row r="37" spans="1:4">
      <c r="A37" s="31" t="s">
        <v>165</v>
      </c>
      <c r="B37" s="119"/>
      <c r="C37" s="13"/>
      <c r="D37" s="23"/>
    </row>
    <row r="38" spans="1:4">
      <c r="A38" s="31" t="s">
        <v>166</v>
      </c>
      <c r="B38" s="119"/>
      <c r="C38" s="13"/>
      <c r="D38" s="23"/>
    </row>
    <row r="39" spans="1:4">
      <c r="A39" s="31" t="s">
        <v>167</v>
      </c>
      <c r="B39" s="119"/>
      <c r="C39" s="13"/>
      <c r="D39" s="23"/>
    </row>
    <row r="40" spans="1:4">
      <c r="A40" s="31" t="s">
        <v>168</v>
      </c>
      <c r="B40" s="119"/>
      <c r="C40" s="13"/>
      <c r="D40" s="23"/>
    </row>
    <row r="41" spans="1:4">
      <c r="A41" s="31" t="s">
        <v>169</v>
      </c>
      <c r="B41" s="119"/>
      <c r="C41" s="13"/>
      <c r="D41" s="23"/>
    </row>
    <row r="42" spans="1:4">
      <c r="A42" s="31" t="s">
        <v>170</v>
      </c>
      <c r="B42" s="119"/>
      <c r="C42" s="13"/>
      <c r="D42" s="23"/>
    </row>
    <row r="43" spans="1:4">
      <c r="A43" s="31" t="s">
        <v>171</v>
      </c>
      <c r="B43" s="119"/>
      <c r="C43" s="13"/>
      <c r="D43" s="23"/>
    </row>
    <row r="44" spans="1:4">
      <c r="A44" s="31" t="s">
        <v>172</v>
      </c>
      <c r="B44" s="119"/>
      <c r="C44" s="13"/>
      <c r="D44" s="23"/>
    </row>
    <row r="45" spans="1:4">
      <c r="A45" s="31" t="s">
        <v>173</v>
      </c>
      <c r="B45" s="119"/>
      <c r="C45" s="13"/>
      <c r="D45" s="23"/>
    </row>
    <row r="46" spans="1:4">
      <c r="A46" s="31" t="s">
        <v>174</v>
      </c>
      <c r="B46" s="119"/>
      <c r="C46" s="13"/>
      <c r="D46" s="23"/>
    </row>
    <row r="47" spans="1:4">
      <c r="A47" s="31" t="s">
        <v>175</v>
      </c>
      <c r="B47" s="119">
        <f>[1]Sheet1!$H$14</f>
        <v>1.4814814814814815E-2</v>
      </c>
      <c r="C47" s="13"/>
      <c r="D47" s="23"/>
    </row>
    <row r="48" spans="1:4">
      <c r="A48" s="31" t="s">
        <v>176</v>
      </c>
      <c r="B48" s="120"/>
      <c r="C48" s="13"/>
      <c r="D48" s="23"/>
    </row>
    <row r="49" spans="1:4">
      <c r="A49" s="31" t="s">
        <v>177</v>
      </c>
      <c r="B49" s="119">
        <f>[1]Sheet1!$H$15</f>
        <v>7.4074074074074077E-3</v>
      </c>
      <c r="C49" s="13"/>
      <c r="D49" s="23"/>
    </row>
    <row r="50" spans="1:4">
      <c r="A50" s="31" t="s">
        <v>178</v>
      </c>
      <c r="B50" s="120"/>
      <c r="C50" s="13"/>
      <c r="D50" s="23"/>
    </row>
    <row r="51" spans="1:4">
      <c r="A51" s="31" t="s">
        <v>179</v>
      </c>
      <c r="B51" s="119">
        <f>[1]Sheet1!$H$16</f>
        <v>8.8888888888888892E-2</v>
      </c>
      <c r="C51" s="13"/>
      <c r="D51" s="23"/>
    </row>
    <row r="52" spans="1:4">
      <c r="A52" s="31" t="s">
        <v>180</v>
      </c>
      <c r="B52" s="119">
        <f>[1]Sheet1!$H$17</f>
        <v>7.4074074074074077E-3</v>
      </c>
      <c r="C52" s="13"/>
      <c r="D52" s="23"/>
    </row>
    <row r="53" spans="1:4">
      <c r="A53" s="31" t="s">
        <v>181</v>
      </c>
      <c r="B53" s="119">
        <f>[1]Sheet1!$H$18</f>
        <v>7.4074074074074077E-3</v>
      </c>
      <c r="C53" s="13"/>
      <c r="D53" s="23"/>
    </row>
    <row r="54" spans="1:4">
      <c r="A54" s="31" t="s">
        <v>182</v>
      </c>
      <c r="B54" s="119"/>
      <c r="C54" s="13"/>
      <c r="D54" s="23"/>
    </row>
    <row r="55" spans="1:4">
      <c r="A55" s="31" t="s">
        <v>183</v>
      </c>
      <c r="B55" s="119"/>
      <c r="C55" s="13"/>
      <c r="D55" s="23"/>
    </row>
    <row r="56" spans="1:4">
      <c r="A56" s="31" t="s">
        <v>184</v>
      </c>
      <c r="B56" s="119"/>
      <c r="C56" s="13"/>
      <c r="D56" s="23"/>
    </row>
    <row r="57" spans="1:4">
      <c r="A57" s="31" t="s">
        <v>185</v>
      </c>
      <c r="B57" s="119"/>
      <c r="C57" s="13"/>
      <c r="D57" s="23"/>
    </row>
    <row r="58" spans="1:4">
      <c r="A58" s="31" t="s">
        <v>186</v>
      </c>
      <c r="B58" s="119"/>
      <c r="C58" s="13"/>
      <c r="D58" s="23"/>
    </row>
    <row r="59" spans="1:4">
      <c r="A59" s="31" t="s">
        <v>187</v>
      </c>
      <c r="B59" s="119">
        <f>[1]Sheet1!$H$19</f>
        <v>1.4814814814814815E-2</v>
      </c>
      <c r="C59" s="13"/>
      <c r="D59" s="23"/>
    </row>
    <row r="60" spans="1:4">
      <c r="A60" s="31" t="s">
        <v>188</v>
      </c>
      <c r="B60" s="119"/>
      <c r="C60" s="13"/>
      <c r="D60" s="23"/>
    </row>
    <row r="61" spans="1:4">
      <c r="A61" s="31" t="s">
        <v>259</v>
      </c>
      <c r="B61" s="119"/>
      <c r="C61" s="13"/>
      <c r="D61" s="23"/>
    </row>
    <row r="62" spans="1:4">
      <c r="A62" s="31" t="s">
        <v>189</v>
      </c>
      <c r="B62" s="119"/>
      <c r="C62" s="13"/>
      <c r="D62" s="23"/>
    </row>
    <row r="63" spans="1:4">
      <c r="A63" s="31" t="s">
        <v>190</v>
      </c>
      <c r="B63" s="119"/>
      <c r="C63" s="13"/>
      <c r="D63" s="23"/>
    </row>
    <row r="64" spans="1:4">
      <c r="A64" s="31" t="s">
        <v>260</v>
      </c>
      <c r="B64" s="119"/>
      <c r="C64" s="13"/>
      <c r="D64" s="23"/>
    </row>
    <row r="65" spans="1:5">
      <c r="A65" s="109" t="s">
        <v>263</v>
      </c>
      <c r="B65" s="119"/>
      <c r="C65" s="13"/>
      <c r="D65" s="23"/>
    </row>
    <row r="66" spans="1:5">
      <c r="A66" s="31" t="s">
        <v>136</v>
      </c>
      <c r="B66" s="119">
        <f>SUM([1]Sheet1!$H$6,[1]Sheet1!$H$23)</f>
        <v>0.11851851851851852</v>
      </c>
      <c r="C66" s="13"/>
      <c r="D66" s="23"/>
    </row>
    <row r="67" spans="1:5">
      <c r="A67" s="31" t="s">
        <v>249</v>
      </c>
      <c r="B67" s="119">
        <f>SUM([1]Sheet1!$H$5)</f>
        <v>1.4814814814814815E-2</v>
      </c>
      <c r="C67" s="13"/>
      <c r="D67" s="23"/>
    </row>
    <row r="68" spans="1:5">
      <c r="A68" s="31" t="s">
        <v>250</v>
      </c>
      <c r="B68" s="119"/>
      <c r="C68" s="13"/>
      <c r="D68" s="23"/>
    </row>
    <row r="69" spans="1:5">
      <c r="A69" s="31" t="s">
        <v>252</v>
      </c>
      <c r="B69" s="119"/>
      <c r="C69" s="13"/>
      <c r="D69" s="23"/>
    </row>
    <row r="70" spans="1:5">
      <c r="A70" s="31" t="s">
        <v>253</v>
      </c>
      <c r="B70" s="119">
        <f>SUM([1]Sheet1!$H$3)</f>
        <v>7.4074074074074077E-3</v>
      </c>
      <c r="C70" s="13"/>
      <c r="D70" s="23"/>
    </row>
    <row r="71" spans="1:5">
      <c r="A71" s="31" t="s">
        <v>251</v>
      </c>
      <c r="B71" s="119">
        <f>SUM([1]Sheet1!$H$8,[1]Sheet1!$H$12,[1]Sheet1!$H$13,[1]Sheet1!$H$20)</f>
        <v>6.6666666666666666E-2</v>
      </c>
      <c r="C71" s="13"/>
      <c r="D71" s="23"/>
    </row>
    <row r="72" spans="1:5">
      <c r="A72" s="7" t="s">
        <v>135</v>
      </c>
    </row>
    <row r="73" spans="1:5">
      <c r="A73" s="7" t="s">
        <v>210</v>
      </c>
    </row>
    <row r="74" spans="1:5">
      <c r="A74" s="7" t="s">
        <v>60</v>
      </c>
    </row>
    <row r="75" spans="1:5">
      <c r="A75" s="7" t="s">
        <v>61</v>
      </c>
    </row>
    <row r="76" spans="1:5">
      <c r="A76" s="26" t="s">
        <v>262</v>
      </c>
    </row>
    <row r="77" spans="1:5">
      <c r="A77" s="26" t="s">
        <v>137</v>
      </c>
    </row>
    <row r="78" spans="1:5">
      <c r="A78" s="26"/>
    </row>
    <row r="80" spans="1:5" ht="18">
      <c r="A80" s="6" t="s">
        <v>271</v>
      </c>
      <c r="B80" s="90"/>
      <c r="C80" s="90"/>
      <c r="D80" s="90"/>
      <c r="E80" s="90"/>
    </row>
    <row r="81" spans="1:5" s="89" customFormat="1" ht="16.5">
      <c r="A81" s="86" t="s">
        <v>214</v>
      </c>
    </row>
    <row r="82" spans="1:5" ht="15" customHeight="1">
      <c r="A82" s="84" t="s">
        <v>38</v>
      </c>
      <c r="B82" s="84" t="s">
        <v>39</v>
      </c>
      <c r="D82" s="90"/>
      <c r="E82" s="90"/>
    </row>
    <row r="83" spans="1:5" ht="16.5">
      <c r="A83" s="122">
        <v>44105</v>
      </c>
      <c r="B83" s="36" t="s">
        <v>9</v>
      </c>
      <c r="D83" s="90"/>
      <c r="E83" s="90"/>
    </row>
    <row r="84" spans="1:5" ht="54" customHeight="1">
      <c r="A84" s="1" t="s">
        <v>32</v>
      </c>
      <c r="B84" s="5" t="s">
        <v>33</v>
      </c>
      <c r="C84" s="5" t="s">
        <v>37</v>
      </c>
      <c r="D84" s="5" t="s">
        <v>34</v>
      </c>
      <c r="E84" s="5" t="s">
        <v>36</v>
      </c>
    </row>
    <row r="85" spans="1:5" ht="43.5">
      <c r="A85" s="31" t="s">
        <v>416</v>
      </c>
      <c r="B85" s="122">
        <v>43024</v>
      </c>
      <c r="C85" s="36" t="s">
        <v>338</v>
      </c>
      <c r="D85" s="36" t="s">
        <v>339</v>
      </c>
      <c r="E85" s="36">
        <v>2</v>
      </c>
    </row>
    <row r="86" spans="1:5" ht="43.5">
      <c r="A86" s="31" t="s">
        <v>335</v>
      </c>
      <c r="B86" s="122">
        <v>43024</v>
      </c>
      <c r="C86" s="36" t="s">
        <v>338</v>
      </c>
      <c r="D86" s="36" t="s">
        <v>339</v>
      </c>
      <c r="E86" s="36">
        <v>1</v>
      </c>
    </row>
    <row r="87" spans="1:5" ht="29">
      <c r="A87" s="31" t="s">
        <v>336</v>
      </c>
      <c r="B87" s="122">
        <v>43263</v>
      </c>
      <c r="C87" s="36" t="s">
        <v>338</v>
      </c>
      <c r="D87" s="36" t="s">
        <v>339</v>
      </c>
      <c r="E87" s="36">
        <v>1</v>
      </c>
    </row>
    <row r="88" spans="1:5" ht="43.5">
      <c r="A88" s="31" t="s">
        <v>337</v>
      </c>
      <c r="B88" s="122">
        <v>43522</v>
      </c>
      <c r="C88" s="36" t="s">
        <v>338</v>
      </c>
      <c r="D88" s="36" t="s">
        <v>339</v>
      </c>
      <c r="E88" s="36">
        <v>2</v>
      </c>
    </row>
    <row r="89" spans="1:5" ht="16.5">
      <c r="A89" s="7"/>
      <c r="B89" s="90"/>
      <c r="C89" s="90"/>
      <c r="D89" s="90"/>
      <c r="E89" s="90"/>
    </row>
    <row r="90" spans="1:5" ht="16.5">
      <c r="A90" s="90"/>
      <c r="B90" s="90"/>
      <c r="C90" s="90"/>
      <c r="D90" s="90"/>
      <c r="E90" s="90"/>
    </row>
    <row r="91" spans="1:5" ht="16.5">
      <c r="A91" s="98" t="s">
        <v>204</v>
      </c>
      <c r="B91" s="99"/>
      <c r="C91" s="100"/>
    </row>
    <row r="92" spans="1:5" ht="188.5">
      <c r="A92" s="102" t="s">
        <v>215</v>
      </c>
      <c r="B92" s="102" t="s">
        <v>420</v>
      </c>
      <c r="C92" s="103"/>
    </row>
    <row r="93" spans="1:5" ht="58">
      <c r="A93" s="57" t="s">
        <v>280</v>
      </c>
      <c r="B93" s="102" t="s">
        <v>421</v>
      </c>
      <c r="C93" s="57"/>
    </row>
  </sheetData>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7"/>
  <sheetViews>
    <sheetView zoomScale="85" zoomScaleNormal="85" workbookViewId="0">
      <selection activeCell="B75" sqref="B75"/>
    </sheetView>
  </sheetViews>
  <sheetFormatPr defaultColWidth="8.90625" defaultRowHeight="16.5"/>
  <cols>
    <col min="1" max="1" width="19.90625" style="89" customWidth="1"/>
    <col min="2" max="2" width="11.90625" style="89" customWidth="1"/>
    <col min="3" max="3" width="14.08984375" style="89" customWidth="1"/>
    <col min="4" max="4" width="14.90625" style="89" customWidth="1"/>
    <col min="5" max="5" width="14.81640625" style="89" customWidth="1"/>
    <col min="6" max="6" width="17" style="89" customWidth="1"/>
    <col min="7" max="16384" width="8.90625" style="89"/>
  </cols>
  <sheetData>
    <row r="1" spans="1:6">
      <c r="A1" s="86" t="s">
        <v>208</v>
      </c>
    </row>
    <row r="2" spans="1:6" ht="18">
      <c r="A2" s="6" t="s">
        <v>294</v>
      </c>
    </row>
    <row r="3" spans="1:6" s="66" customFormat="1">
      <c r="A3" s="61" t="s">
        <v>295</v>
      </c>
      <c r="B3" s="61"/>
      <c r="C3" s="61"/>
      <c r="D3" s="89"/>
      <c r="E3" s="89"/>
      <c r="F3" s="89"/>
    </row>
    <row r="4" spans="1:6" ht="30" customHeight="1">
      <c r="A4" s="83" t="s">
        <v>38</v>
      </c>
      <c r="B4" s="83" t="s">
        <v>39</v>
      </c>
      <c r="C4" s="83" t="s">
        <v>64</v>
      </c>
    </row>
    <row r="5" spans="1:6">
      <c r="A5" s="116">
        <v>44105</v>
      </c>
      <c r="B5" s="53" t="s">
        <v>9</v>
      </c>
      <c r="C5" s="42" t="s">
        <v>63</v>
      </c>
    </row>
    <row r="68" spans="1:7">
      <c r="A68" s="61" t="s">
        <v>296</v>
      </c>
      <c r="B68" s="61"/>
      <c r="C68" s="61"/>
    </row>
    <row r="69" spans="1:7">
      <c r="A69" s="83" t="s">
        <v>38</v>
      </c>
      <c r="B69" s="83" t="s">
        <v>39</v>
      </c>
      <c r="C69" s="83" t="s">
        <v>64</v>
      </c>
    </row>
    <row r="70" spans="1:7">
      <c r="A70" s="116">
        <v>44105</v>
      </c>
      <c r="B70" s="53" t="s">
        <v>9</v>
      </c>
      <c r="C70" s="42" t="s">
        <v>63</v>
      </c>
    </row>
    <row r="72" spans="1:7">
      <c r="C72" s="41"/>
      <c r="D72" s="41"/>
      <c r="E72" s="38"/>
      <c r="F72" s="38"/>
      <c r="G72" s="38"/>
    </row>
    <row r="73" spans="1:7">
      <c r="A73" s="38"/>
      <c r="B73" s="38"/>
      <c r="C73" s="38"/>
      <c r="D73" s="38"/>
      <c r="E73" s="38"/>
      <c r="F73" s="38"/>
      <c r="G73" s="38"/>
    </row>
    <row r="74" spans="1:7">
      <c r="A74" s="98" t="s">
        <v>204</v>
      </c>
      <c r="B74" s="99"/>
      <c r="C74" s="100"/>
    </row>
    <row r="75" spans="1:7" ht="101.5">
      <c r="A75" s="102" t="s">
        <v>442</v>
      </c>
      <c r="B75" s="102" t="s">
        <v>436</v>
      </c>
      <c r="C75" s="103"/>
    </row>
    <row r="76" spans="1:7" ht="29">
      <c r="A76" s="102" t="s">
        <v>441</v>
      </c>
      <c r="B76" s="57" t="s">
        <v>440</v>
      </c>
      <c r="C76" s="57"/>
    </row>
    <row r="77" spans="1:7">
      <c r="A77" s="87"/>
      <c r="B77" s="87"/>
      <c r="C77" s="88"/>
      <c r="G77" s="38"/>
    </row>
    <row r="78" spans="1:7">
      <c r="A78" s="87"/>
      <c r="B78" s="87"/>
      <c r="C78" s="88"/>
      <c r="G78" s="38"/>
    </row>
    <row r="79" spans="1:7">
      <c r="A79" s="87"/>
      <c r="B79" s="87"/>
      <c r="C79" s="88"/>
      <c r="G79" s="38"/>
    </row>
    <row r="80" spans="1:7">
      <c r="A80" s="87"/>
      <c r="B80" s="87"/>
      <c r="C80" s="88"/>
      <c r="G80" s="38"/>
    </row>
    <row r="81" spans="1:7">
      <c r="A81" s="87"/>
      <c r="B81" s="87"/>
      <c r="C81" s="88"/>
      <c r="G81" s="38"/>
    </row>
    <row r="82" spans="1:7">
      <c r="A82" s="87"/>
      <c r="B82" s="87"/>
      <c r="C82" s="88"/>
      <c r="G82" s="38"/>
    </row>
    <row r="83" spans="1:7">
      <c r="A83" s="87"/>
      <c r="B83" s="87"/>
      <c r="C83" s="88"/>
      <c r="G83" s="38"/>
    </row>
    <row r="84" spans="1:7">
      <c r="A84" s="87"/>
      <c r="B84" s="87"/>
      <c r="C84" s="88"/>
      <c r="G84" s="38"/>
    </row>
    <row r="85" spans="1:7">
      <c r="A85" s="87"/>
      <c r="B85" s="87"/>
      <c r="C85" s="88"/>
      <c r="G85" s="38"/>
    </row>
    <row r="86" spans="1:7">
      <c r="A86" s="87"/>
      <c r="B86" s="87"/>
      <c r="C86" s="88"/>
      <c r="G86" s="38"/>
    </row>
    <row r="87" spans="1:7">
      <c r="A87" s="87"/>
      <c r="B87" s="87"/>
      <c r="C87" s="88"/>
      <c r="G87" s="38"/>
    </row>
    <row r="88" spans="1:7">
      <c r="A88" s="87"/>
      <c r="B88" s="87"/>
      <c r="C88" s="88"/>
      <c r="G88" s="38"/>
    </row>
    <row r="89" spans="1:7">
      <c r="A89" s="87"/>
      <c r="B89" s="87"/>
      <c r="C89" s="88"/>
      <c r="G89" s="38"/>
    </row>
    <row r="90" spans="1:7">
      <c r="A90" s="87"/>
      <c r="B90" s="87"/>
      <c r="C90" s="88"/>
      <c r="G90" s="38"/>
    </row>
    <row r="91" spans="1:7">
      <c r="A91" s="87"/>
      <c r="B91" s="87"/>
      <c r="C91" s="88"/>
      <c r="G91" s="38"/>
    </row>
    <row r="92" spans="1:7">
      <c r="A92" s="87"/>
      <c r="B92" s="87"/>
      <c r="C92" s="88"/>
      <c r="G92" s="38"/>
    </row>
    <row r="93" spans="1:7">
      <c r="A93" s="87"/>
      <c r="B93" s="87"/>
      <c r="C93" s="88"/>
      <c r="G93" s="38"/>
    </row>
    <row r="94" spans="1:7">
      <c r="A94" s="87"/>
      <c r="B94" s="87"/>
      <c r="C94" s="88"/>
      <c r="G94" s="38"/>
    </row>
    <row r="95" spans="1:7">
      <c r="A95" s="87"/>
      <c r="B95" s="87"/>
      <c r="C95" s="88"/>
      <c r="G95" s="38"/>
    </row>
    <row r="96" spans="1:7">
      <c r="A96" s="87"/>
      <c r="B96" s="87"/>
      <c r="C96" s="88"/>
      <c r="G96" s="38"/>
    </row>
    <row r="97" spans="1:7">
      <c r="A97" s="87"/>
      <c r="B97" s="87"/>
      <c r="C97" s="88"/>
      <c r="G97" s="38"/>
    </row>
    <row r="103" spans="1:7">
      <c r="A103" s="40"/>
      <c r="B103" s="8"/>
      <c r="C103" s="8"/>
      <c r="D103" s="8"/>
      <c r="E103" s="8"/>
      <c r="F103" s="8"/>
      <c r="G103" s="38"/>
    </row>
    <row r="104" spans="1:7">
      <c r="A104" s="38"/>
      <c r="B104" s="38"/>
      <c r="C104" s="38"/>
      <c r="D104" s="38"/>
      <c r="E104" s="38"/>
      <c r="F104" s="38"/>
      <c r="G104" s="38"/>
    </row>
    <row r="105" spans="1:7">
      <c r="A105" s="7"/>
      <c r="B105" s="90"/>
      <c r="C105" s="90"/>
      <c r="D105" s="90"/>
      <c r="E105" s="90"/>
      <c r="F105" s="90"/>
      <c r="G105" s="38"/>
    </row>
    <row r="106" spans="1:7">
      <c r="B106" s="90"/>
      <c r="C106" s="90"/>
      <c r="D106" s="90"/>
      <c r="E106" s="90"/>
      <c r="F106" s="90"/>
      <c r="G106" s="38"/>
    </row>
    <row r="107" spans="1:7">
      <c r="B107" s="38"/>
      <c r="C107" s="38"/>
      <c r="D107" s="38"/>
      <c r="E107" s="38"/>
      <c r="F107" s="38"/>
      <c r="G107" s="38"/>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2"/>
  <sheetViews>
    <sheetView zoomScale="85" zoomScaleNormal="85" workbookViewId="0">
      <selection activeCell="B81" sqref="B81"/>
    </sheetView>
  </sheetViews>
  <sheetFormatPr defaultColWidth="8.90625" defaultRowHeight="16.5"/>
  <cols>
    <col min="1" max="1" width="17.1796875" style="89" customWidth="1"/>
    <col min="2" max="2" width="17.36328125" style="89" customWidth="1"/>
    <col min="3" max="3" width="22.6328125" style="89" customWidth="1"/>
    <col min="4" max="4" width="13.90625" style="89" customWidth="1"/>
    <col min="5" max="16384" width="8.90625" style="89"/>
  </cols>
  <sheetData>
    <row r="1" spans="1:5" s="80" customFormat="1" ht="15">
      <c r="A1" s="86" t="s">
        <v>223</v>
      </c>
    </row>
    <row r="2" spans="1:5" ht="18">
      <c r="A2" s="6" t="s">
        <v>297</v>
      </c>
      <c r="B2" s="90"/>
      <c r="C2" s="90"/>
      <c r="D2" s="8"/>
      <c r="E2" s="90"/>
    </row>
    <row r="3" spans="1:5">
      <c r="A3" s="86" t="s">
        <v>209</v>
      </c>
    </row>
    <row r="4" spans="1:5" ht="15" customHeight="1">
      <c r="A4" s="73" t="s">
        <v>38</v>
      </c>
      <c r="B4" s="73" t="s">
        <v>39</v>
      </c>
      <c r="D4" s="8"/>
      <c r="E4" s="90"/>
    </row>
    <row r="5" spans="1:5">
      <c r="A5" s="116">
        <v>44105</v>
      </c>
      <c r="B5" s="53" t="s">
        <v>9</v>
      </c>
      <c r="D5" s="8"/>
      <c r="E5" s="90"/>
    </row>
    <row r="6" spans="1:5" ht="15" customHeight="1">
      <c r="A6" s="6"/>
      <c r="B6" s="8"/>
      <c r="C6" s="8"/>
      <c r="D6" s="8"/>
      <c r="E6" s="90"/>
    </row>
    <row r="7" spans="1:5" ht="15" customHeight="1">
      <c r="A7" s="6"/>
      <c r="B7" s="8"/>
      <c r="C7" s="8"/>
      <c r="D7" s="8"/>
      <c r="E7" s="90"/>
    </row>
    <row r="8" spans="1:5" ht="15" customHeight="1">
      <c r="A8" s="6"/>
      <c r="B8" s="8"/>
      <c r="C8" s="8"/>
      <c r="D8" s="8"/>
      <c r="E8" s="90"/>
    </row>
    <row r="9" spans="1:5" ht="15" customHeight="1">
      <c r="A9" s="6"/>
      <c r="B9" s="8"/>
      <c r="C9" s="8"/>
      <c r="D9" s="8"/>
      <c r="E9" s="90"/>
    </row>
    <row r="10" spans="1:5" ht="15" customHeight="1">
      <c r="A10" s="6"/>
      <c r="B10" s="8"/>
      <c r="C10" s="8"/>
      <c r="D10" s="8"/>
      <c r="E10" s="90"/>
    </row>
    <row r="11" spans="1:5" ht="15" customHeight="1">
      <c r="A11" s="6"/>
      <c r="B11" s="8"/>
      <c r="C11" s="8"/>
      <c r="D11" s="8"/>
      <c r="E11" s="90"/>
    </row>
    <row r="12" spans="1:5" ht="15" customHeight="1">
      <c r="A12" s="6"/>
      <c r="B12" s="8"/>
      <c r="C12" s="8"/>
      <c r="D12" s="8"/>
      <c r="E12" s="90"/>
    </row>
    <row r="13" spans="1:5" ht="15" customHeight="1">
      <c r="A13" s="6"/>
      <c r="B13" s="8"/>
      <c r="C13" s="8"/>
      <c r="D13" s="8"/>
      <c r="E13" s="90"/>
    </row>
    <row r="14" spans="1:5" ht="15" customHeight="1">
      <c r="A14" s="6"/>
      <c r="B14" s="8"/>
      <c r="C14" s="8"/>
      <c r="D14" s="8"/>
      <c r="E14" s="90"/>
    </row>
    <row r="15" spans="1:5" ht="15" customHeight="1">
      <c r="A15" s="6"/>
      <c r="B15" s="8"/>
      <c r="C15" s="8"/>
      <c r="D15" s="8"/>
      <c r="E15" s="90"/>
    </row>
    <row r="16" spans="1:5" ht="15" customHeight="1">
      <c r="A16" s="6"/>
      <c r="B16" s="8"/>
      <c r="C16" s="8"/>
      <c r="D16" s="8"/>
      <c r="E16" s="90"/>
    </row>
    <row r="17" spans="1:6" ht="15" customHeight="1">
      <c r="A17" s="6"/>
      <c r="B17" s="8"/>
      <c r="C17" s="8"/>
      <c r="D17" s="8"/>
      <c r="E17" s="90"/>
    </row>
    <row r="18" spans="1:6" ht="15" customHeight="1">
      <c r="A18" s="6"/>
      <c r="B18" s="8"/>
      <c r="C18" s="8"/>
      <c r="D18" s="8"/>
      <c r="E18" s="90"/>
    </row>
    <row r="19" spans="1:6" ht="15" customHeight="1">
      <c r="A19" s="6"/>
      <c r="B19" s="8"/>
      <c r="C19" s="8"/>
      <c r="D19" s="8"/>
      <c r="E19" s="90"/>
    </row>
    <row r="20" spans="1:6" ht="15" customHeight="1">
      <c r="A20" s="6"/>
      <c r="B20" s="8"/>
      <c r="C20" s="8"/>
      <c r="D20" s="8"/>
      <c r="E20" s="90"/>
    </row>
    <row r="21" spans="1:6" ht="15" customHeight="1">
      <c r="A21" s="6"/>
      <c r="B21" s="8"/>
      <c r="C21" s="8"/>
      <c r="D21" s="8"/>
      <c r="E21" s="90"/>
    </row>
    <row r="22" spans="1:6" ht="18">
      <c r="A22" s="6"/>
      <c r="B22" s="8"/>
      <c r="C22" s="8"/>
      <c r="D22" s="8"/>
      <c r="E22" s="90"/>
    </row>
    <row r="23" spans="1:6" ht="18">
      <c r="A23" s="6" t="s">
        <v>298</v>
      </c>
      <c r="B23" s="8"/>
      <c r="C23" s="8"/>
      <c r="D23" s="8"/>
      <c r="E23" s="90"/>
    </row>
    <row r="24" spans="1:6">
      <c r="A24" s="86" t="s">
        <v>213</v>
      </c>
    </row>
    <row r="25" spans="1:6" ht="24.65" customHeight="1">
      <c r="A25" s="83" t="s">
        <v>38</v>
      </c>
      <c r="B25" s="83" t="s">
        <v>39</v>
      </c>
      <c r="D25" s="183" t="s">
        <v>65</v>
      </c>
      <c r="E25" s="183"/>
      <c r="F25" s="90"/>
    </row>
    <row r="26" spans="1:6" ht="22.25" customHeight="1">
      <c r="A26" s="116">
        <v>44105</v>
      </c>
      <c r="B26" s="53" t="s">
        <v>9</v>
      </c>
      <c r="D26" s="188">
        <v>76</v>
      </c>
      <c r="E26" s="189"/>
      <c r="F26" s="90"/>
    </row>
    <row r="27" spans="1:6">
      <c r="A27" s="184" t="s">
        <v>66</v>
      </c>
      <c r="B27" s="186" t="s">
        <v>67</v>
      </c>
      <c r="C27" s="186"/>
      <c r="D27" s="187" t="s">
        <v>238</v>
      </c>
      <c r="E27" s="187" t="s">
        <v>68</v>
      </c>
      <c r="F27" s="90"/>
    </row>
    <row r="28" spans="1:6">
      <c r="A28" s="185"/>
      <c r="B28" s="186"/>
      <c r="C28" s="186"/>
      <c r="D28" s="183"/>
      <c r="E28" s="183"/>
      <c r="F28" s="90"/>
    </row>
    <row r="29" spans="1:6">
      <c r="A29" s="43" t="s">
        <v>69</v>
      </c>
      <c r="B29" s="82" t="s">
        <v>70</v>
      </c>
      <c r="C29" s="82"/>
      <c r="D29" s="146">
        <v>43811</v>
      </c>
      <c r="E29" s="147" t="s">
        <v>72</v>
      </c>
      <c r="F29" s="90"/>
    </row>
    <row r="30" spans="1:6">
      <c r="A30" s="39" t="s">
        <v>71</v>
      </c>
      <c r="B30" s="82"/>
      <c r="C30" s="82"/>
      <c r="D30" s="148">
        <v>3</v>
      </c>
      <c r="E30" s="149" t="s">
        <v>425</v>
      </c>
      <c r="F30" s="90"/>
    </row>
    <row r="31" spans="1:6">
      <c r="A31" s="39" t="s">
        <v>73</v>
      </c>
      <c r="B31" s="36"/>
      <c r="C31" s="36"/>
      <c r="D31" s="148">
        <v>3</v>
      </c>
      <c r="E31" s="149" t="s">
        <v>425</v>
      </c>
      <c r="F31" s="90"/>
    </row>
    <row r="32" spans="1:6">
      <c r="A32" s="39" t="s">
        <v>74</v>
      </c>
      <c r="B32" s="36"/>
      <c r="C32" s="36"/>
      <c r="D32" s="148">
        <v>3</v>
      </c>
      <c r="E32" s="149" t="s">
        <v>425</v>
      </c>
      <c r="F32" s="90"/>
    </row>
    <row r="33" spans="1:6">
      <c r="A33" s="39" t="s">
        <v>75</v>
      </c>
      <c r="B33" s="82"/>
      <c r="C33" s="82"/>
      <c r="D33" s="148">
        <v>3</v>
      </c>
      <c r="E33" s="149" t="s">
        <v>425</v>
      </c>
      <c r="F33" s="90"/>
    </row>
    <row r="34" spans="1:6">
      <c r="A34" s="43" t="s">
        <v>76</v>
      </c>
      <c r="B34" s="82" t="s">
        <v>70</v>
      </c>
      <c r="C34" s="82"/>
      <c r="D34" s="148" t="s">
        <v>426</v>
      </c>
      <c r="E34" s="147" t="s">
        <v>72</v>
      </c>
      <c r="F34" s="90"/>
    </row>
    <row r="35" spans="1:6">
      <c r="A35" s="39" t="s">
        <v>77</v>
      </c>
      <c r="B35" s="36"/>
      <c r="C35" s="36"/>
      <c r="D35" s="150">
        <v>3</v>
      </c>
      <c r="E35" s="149" t="s">
        <v>425</v>
      </c>
      <c r="F35" s="90"/>
    </row>
    <row r="36" spans="1:6" ht="29">
      <c r="A36" s="39" t="s">
        <v>78</v>
      </c>
      <c r="B36" s="82"/>
      <c r="C36" s="82"/>
      <c r="D36" s="150">
        <v>3</v>
      </c>
      <c r="E36" s="149" t="s">
        <v>427</v>
      </c>
      <c r="F36" s="90"/>
    </row>
    <row r="37" spans="1:6" ht="66">
      <c r="A37" s="39" t="s">
        <v>79</v>
      </c>
      <c r="B37" s="82"/>
      <c r="C37" s="155" t="s">
        <v>431</v>
      </c>
      <c r="D37" s="150">
        <v>2</v>
      </c>
      <c r="E37" s="149" t="s">
        <v>427</v>
      </c>
      <c r="F37" s="90"/>
    </row>
    <row r="38" spans="1:6">
      <c r="A38" s="39" t="s">
        <v>80</v>
      </c>
      <c r="B38" s="82"/>
      <c r="C38" s="82"/>
      <c r="D38" s="150">
        <v>3</v>
      </c>
      <c r="E38" s="149" t="s">
        <v>425</v>
      </c>
      <c r="F38" s="90"/>
    </row>
    <row r="39" spans="1:6">
      <c r="A39" s="39" t="s">
        <v>81</v>
      </c>
      <c r="B39" s="82"/>
      <c r="C39" s="82"/>
      <c r="D39" s="150">
        <v>3</v>
      </c>
      <c r="E39" s="149" t="s">
        <v>425</v>
      </c>
      <c r="F39" s="90"/>
    </row>
    <row r="40" spans="1:6">
      <c r="A40" s="44" t="s">
        <v>82</v>
      </c>
      <c r="B40" s="82" t="s">
        <v>70</v>
      </c>
      <c r="C40" s="82"/>
      <c r="D40" s="148" t="s">
        <v>428</v>
      </c>
      <c r="E40" s="147" t="s">
        <v>72</v>
      </c>
      <c r="F40" s="90"/>
    </row>
    <row r="41" spans="1:6">
      <c r="A41" s="39" t="s">
        <v>83</v>
      </c>
      <c r="B41" s="82"/>
      <c r="C41" s="82"/>
      <c r="D41" s="148">
        <v>3</v>
      </c>
      <c r="E41" s="149" t="s">
        <v>425</v>
      </c>
      <c r="F41" s="90"/>
    </row>
    <row r="42" spans="1:6">
      <c r="A42" s="39" t="s">
        <v>84</v>
      </c>
      <c r="B42" s="82"/>
      <c r="C42" s="82"/>
      <c r="D42" s="148">
        <v>3</v>
      </c>
      <c r="E42" s="149" t="s">
        <v>425</v>
      </c>
      <c r="F42" s="90"/>
    </row>
    <row r="43" spans="1:6">
      <c r="A43" s="39" t="s">
        <v>85</v>
      </c>
      <c r="B43" s="82"/>
      <c r="C43" s="82"/>
      <c r="D43" s="148">
        <v>3</v>
      </c>
      <c r="E43" s="149" t="s">
        <v>425</v>
      </c>
      <c r="F43" s="90"/>
    </row>
    <row r="44" spans="1:6">
      <c r="A44" s="39" t="s">
        <v>86</v>
      </c>
      <c r="B44" s="82"/>
      <c r="C44" s="82"/>
      <c r="D44" s="148">
        <v>3</v>
      </c>
      <c r="E44" s="149" t="s">
        <v>425</v>
      </c>
      <c r="F44" s="90"/>
    </row>
    <row r="45" spans="1:6">
      <c r="A45" s="39" t="s">
        <v>87</v>
      </c>
      <c r="B45" s="82"/>
      <c r="C45" s="82"/>
      <c r="D45" s="148">
        <v>3</v>
      </c>
      <c r="E45" s="149" t="s">
        <v>425</v>
      </c>
      <c r="F45" s="90"/>
    </row>
    <row r="46" spans="1:6">
      <c r="A46" s="39" t="s">
        <v>88</v>
      </c>
      <c r="B46" s="82"/>
      <c r="C46" s="82"/>
      <c r="D46" s="151">
        <v>3</v>
      </c>
      <c r="E46" s="149" t="s">
        <v>425</v>
      </c>
      <c r="F46" s="90"/>
    </row>
    <row r="47" spans="1:6">
      <c r="A47" s="39" t="s">
        <v>89</v>
      </c>
      <c r="B47" s="82"/>
      <c r="C47" s="82"/>
      <c r="D47" s="148">
        <v>3</v>
      </c>
      <c r="E47" s="149" t="s">
        <v>425</v>
      </c>
      <c r="F47" s="90"/>
    </row>
    <row r="48" spans="1:6">
      <c r="A48" s="44" t="s">
        <v>90</v>
      </c>
      <c r="B48" s="82" t="s">
        <v>70</v>
      </c>
      <c r="C48" s="82"/>
      <c r="D48" s="148" t="s">
        <v>429</v>
      </c>
      <c r="E48" s="147" t="s">
        <v>72</v>
      </c>
      <c r="F48" s="90"/>
    </row>
    <row r="49" spans="1:6">
      <c r="A49" s="39" t="s">
        <v>91</v>
      </c>
      <c r="B49" s="82"/>
      <c r="C49" s="156" t="s">
        <v>432</v>
      </c>
      <c r="D49" s="152">
        <v>0</v>
      </c>
      <c r="E49" s="149" t="s">
        <v>425</v>
      </c>
      <c r="F49" s="90"/>
    </row>
    <row r="50" spans="1:6">
      <c r="A50" s="39" t="s">
        <v>92</v>
      </c>
      <c r="B50" s="82"/>
      <c r="C50" s="156"/>
      <c r="D50" s="152">
        <v>3</v>
      </c>
      <c r="E50" s="149" t="s">
        <v>425</v>
      </c>
      <c r="F50" s="90"/>
    </row>
    <row r="51" spans="1:6">
      <c r="A51" s="39" t="s">
        <v>93</v>
      </c>
      <c r="B51" s="82"/>
      <c r="C51" s="156"/>
      <c r="D51" s="152">
        <v>3</v>
      </c>
      <c r="E51" s="149" t="s">
        <v>425</v>
      </c>
      <c r="F51" s="90"/>
    </row>
    <row r="52" spans="1:6" ht="38.4" customHeight="1">
      <c r="A52" s="39" t="s">
        <v>94</v>
      </c>
      <c r="B52" s="82"/>
      <c r="C52" s="154" t="s">
        <v>433</v>
      </c>
      <c r="D52" s="152">
        <v>2</v>
      </c>
      <c r="E52" s="149" t="s">
        <v>430</v>
      </c>
      <c r="F52" s="90"/>
    </row>
    <row r="53" spans="1:6">
      <c r="A53" s="39" t="s">
        <v>95</v>
      </c>
      <c r="B53" s="82"/>
      <c r="C53" s="82"/>
      <c r="D53" s="152">
        <v>3</v>
      </c>
      <c r="E53" s="149" t="s">
        <v>425</v>
      </c>
      <c r="F53" s="90"/>
    </row>
    <row r="54" spans="1:6">
      <c r="A54" s="39" t="s">
        <v>96</v>
      </c>
      <c r="B54" s="82"/>
      <c r="C54" s="82"/>
      <c r="D54" s="153">
        <v>3</v>
      </c>
      <c r="E54" s="149" t="s">
        <v>430</v>
      </c>
      <c r="F54" s="90"/>
    </row>
    <row r="55" spans="1:6">
      <c r="A55" s="39" t="s">
        <v>97</v>
      </c>
      <c r="B55" s="82"/>
      <c r="C55" s="82"/>
      <c r="D55" s="153">
        <v>3</v>
      </c>
      <c r="E55" s="149" t="s">
        <v>430</v>
      </c>
      <c r="F55" s="90"/>
    </row>
    <row r="56" spans="1:6">
      <c r="A56" s="44" t="s">
        <v>98</v>
      </c>
      <c r="B56" s="82" t="s">
        <v>70</v>
      </c>
      <c r="C56" s="82"/>
      <c r="D56" s="146">
        <v>43988</v>
      </c>
      <c r="E56" s="147" t="s">
        <v>72</v>
      </c>
      <c r="F56" s="90"/>
    </row>
    <row r="57" spans="1:6">
      <c r="A57" s="39" t="s">
        <v>99</v>
      </c>
      <c r="B57" s="82"/>
      <c r="C57" s="82"/>
      <c r="D57" s="148">
        <v>3</v>
      </c>
      <c r="E57" s="149" t="s">
        <v>427</v>
      </c>
      <c r="F57" s="90"/>
    </row>
    <row r="58" spans="1:6">
      <c r="A58" s="39" t="s">
        <v>114</v>
      </c>
      <c r="B58" s="82"/>
      <c r="C58" s="82"/>
      <c r="D58" s="148">
        <v>3</v>
      </c>
      <c r="E58" s="149" t="s">
        <v>427</v>
      </c>
      <c r="F58" s="90"/>
    </row>
    <row r="59" spans="1:6">
      <c r="A59" s="44" t="s">
        <v>100</v>
      </c>
      <c r="B59" s="82" t="s">
        <v>70</v>
      </c>
      <c r="C59" s="82"/>
      <c r="D59" s="146">
        <v>43622</v>
      </c>
      <c r="E59" s="147" t="s">
        <v>72</v>
      </c>
      <c r="F59" s="90"/>
    </row>
    <row r="60" spans="1:6">
      <c r="A60" s="39" t="s">
        <v>101</v>
      </c>
      <c r="B60" s="82"/>
      <c r="C60" s="82"/>
      <c r="D60" s="148">
        <v>3</v>
      </c>
      <c r="E60" s="149" t="s">
        <v>425</v>
      </c>
      <c r="F60" s="90"/>
    </row>
    <row r="61" spans="1:6">
      <c r="A61" s="39" t="s">
        <v>102</v>
      </c>
      <c r="B61" s="82"/>
      <c r="C61" s="82"/>
      <c r="D61" s="151" t="s">
        <v>430</v>
      </c>
      <c r="E61" s="149" t="s">
        <v>425</v>
      </c>
      <c r="F61" s="90"/>
    </row>
    <row r="62" spans="1:6" ht="29">
      <c r="A62" s="39" t="s">
        <v>103</v>
      </c>
      <c r="B62" s="82"/>
      <c r="C62" s="82"/>
      <c r="D62" s="151" t="s">
        <v>430</v>
      </c>
      <c r="E62" s="149" t="s">
        <v>425</v>
      </c>
      <c r="F62" s="90"/>
    </row>
    <row r="63" spans="1:6">
      <c r="A63" s="39" t="s">
        <v>104</v>
      </c>
      <c r="B63" s="82"/>
      <c r="C63" s="82"/>
      <c r="D63" s="148">
        <v>3</v>
      </c>
      <c r="E63" s="149" t="s">
        <v>425</v>
      </c>
      <c r="F63" s="90"/>
    </row>
    <row r="64" spans="1:6">
      <c r="A64" s="44" t="s">
        <v>105</v>
      </c>
      <c r="B64" s="182"/>
      <c r="C64" s="182"/>
      <c r="D64" s="144"/>
      <c r="E64" s="145" t="s">
        <v>72</v>
      </c>
      <c r="F64" s="90"/>
    </row>
    <row r="65" spans="1:8">
      <c r="A65" s="45" t="s">
        <v>106</v>
      </c>
      <c r="B65" s="90"/>
      <c r="C65" s="90"/>
      <c r="D65" s="90"/>
      <c r="E65" s="90"/>
      <c r="F65" s="90"/>
    </row>
    <row r="66" spans="1:8" ht="14.4" customHeight="1">
      <c r="A66" s="181" t="s">
        <v>107</v>
      </c>
      <c r="B66" s="181"/>
      <c r="C66" s="181"/>
      <c r="D66" s="181"/>
      <c r="E66" s="181"/>
      <c r="F66" s="91"/>
      <c r="G66" s="91"/>
      <c r="H66" s="91"/>
    </row>
    <row r="67" spans="1:8" ht="30.65" customHeight="1">
      <c r="A67" s="181"/>
      <c r="B67" s="181"/>
      <c r="C67" s="181"/>
      <c r="D67" s="181"/>
      <c r="E67" s="181"/>
      <c r="F67" s="91"/>
      <c r="G67" s="91"/>
      <c r="H67" s="91"/>
    </row>
    <row r="68" spans="1:8">
      <c r="A68" s="91"/>
      <c r="B68" s="91"/>
      <c r="C68" s="91"/>
      <c r="D68" s="91"/>
      <c r="E68" s="91"/>
      <c r="F68" s="91"/>
      <c r="G68" s="91"/>
      <c r="H68" s="91"/>
    </row>
    <row r="69" spans="1:8">
      <c r="A69" s="92"/>
      <c r="B69" s="92"/>
      <c r="C69" s="92"/>
      <c r="D69" s="92"/>
      <c r="E69" s="92"/>
      <c r="F69" s="92"/>
      <c r="G69" s="92"/>
      <c r="H69" s="92"/>
    </row>
    <row r="70" spans="1:8">
      <c r="A70" s="37" t="s">
        <v>115</v>
      </c>
      <c r="B70" s="91"/>
      <c r="C70" s="91"/>
      <c r="D70" s="46"/>
      <c r="E70" s="46"/>
      <c r="F70" s="46"/>
      <c r="G70" s="46"/>
      <c r="H70" s="92"/>
    </row>
    <row r="71" spans="1:8">
      <c r="A71" s="37" t="s">
        <v>116</v>
      </c>
      <c r="B71" s="91"/>
      <c r="C71" s="91"/>
      <c r="D71" s="46"/>
      <c r="E71" s="46"/>
      <c r="F71" s="46"/>
      <c r="G71" s="46"/>
      <c r="H71" s="92"/>
    </row>
    <row r="72" spans="1:8">
      <c r="A72" s="37" t="s">
        <v>108</v>
      </c>
      <c r="B72" s="91"/>
      <c r="C72" s="91"/>
      <c r="D72" s="91"/>
      <c r="E72" s="91"/>
      <c r="F72" s="46"/>
      <c r="G72" s="46"/>
      <c r="H72" s="92"/>
    </row>
    <row r="73" spans="1:8">
      <c r="A73" s="7" t="s">
        <v>109</v>
      </c>
      <c r="B73" s="91"/>
      <c r="C73" s="91"/>
      <c r="D73" s="91"/>
      <c r="E73" s="91"/>
      <c r="F73" s="91"/>
      <c r="G73" s="91"/>
      <c r="H73" s="92"/>
    </row>
    <row r="74" spans="1:8">
      <c r="A74" s="7" t="s">
        <v>110</v>
      </c>
      <c r="B74" s="91"/>
      <c r="C74" s="91"/>
      <c r="D74" s="91"/>
      <c r="E74" s="91"/>
      <c r="F74" s="91"/>
      <c r="G74" s="91"/>
      <c r="H74" s="92"/>
    </row>
    <row r="75" spans="1:8">
      <c r="A75" s="7" t="s">
        <v>111</v>
      </c>
      <c r="B75" s="91"/>
      <c r="C75" s="91"/>
      <c r="D75" s="91"/>
      <c r="E75" s="91"/>
      <c r="F75" s="91"/>
      <c r="G75" s="91"/>
      <c r="H75" s="92"/>
    </row>
    <row r="76" spans="1:8">
      <c r="A76" s="47" t="s">
        <v>112</v>
      </c>
      <c r="B76" s="46"/>
      <c r="C76" s="46"/>
      <c r="D76" s="46"/>
      <c r="E76" s="46"/>
      <c r="F76" s="46"/>
      <c r="G76" s="46"/>
      <c r="H76" s="92"/>
    </row>
    <row r="77" spans="1:8">
      <c r="A77" s="7" t="s">
        <v>113</v>
      </c>
      <c r="B77" s="91"/>
      <c r="C77" s="91"/>
      <c r="D77" s="91"/>
      <c r="E77" s="91"/>
      <c r="F77" s="91"/>
      <c r="G77" s="91"/>
      <c r="H77" s="92"/>
    </row>
    <row r="80" spans="1:8">
      <c r="A80" s="98" t="s">
        <v>204</v>
      </c>
      <c r="B80" s="99"/>
      <c r="C80" s="100"/>
    </row>
    <row r="81" spans="1:3" ht="72.5">
      <c r="A81" s="102" t="s">
        <v>299</v>
      </c>
      <c r="B81" s="102" t="s">
        <v>437</v>
      </c>
      <c r="C81" s="103"/>
    </row>
    <row r="82" spans="1:3" ht="116">
      <c r="A82" s="102" t="s">
        <v>300</v>
      </c>
      <c r="B82" s="102" t="s">
        <v>434</v>
      </c>
      <c r="C82" s="57"/>
    </row>
  </sheetData>
  <mergeCells count="8">
    <mergeCell ref="A66:E67"/>
    <mergeCell ref="B64:C64"/>
    <mergeCell ref="D25:E25"/>
    <mergeCell ref="A27:A28"/>
    <mergeCell ref="B27:C28"/>
    <mergeCell ref="D27:D28"/>
    <mergeCell ref="E27:E28"/>
    <mergeCell ref="D26:E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cp:lastPrinted>2020-06-15T08:28:46Z</cp:lastPrinted>
  <dcterms:created xsi:type="dcterms:W3CDTF">2018-04-24T06:01:14Z</dcterms:created>
  <dcterms:modified xsi:type="dcterms:W3CDTF">2021-02-17T09:42:21Z</dcterms:modified>
</cp:coreProperties>
</file>