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mc:AlternateContent xmlns:mc="http://schemas.openxmlformats.org/markup-compatibility/2006">
    <mc:Choice Requires="x15">
      <x15ac:absPath xmlns:x15ac="http://schemas.microsoft.com/office/spreadsheetml/2010/11/ac" url="S:\datac\Projects\EMODNet\III Biological Lot\Reporting\Quarterly\QR16\"/>
    </mc:Choice>
  </mc:AlternateContent>
  <xr:revisionPtr revIDLastSave="0" documentId="8_{8449E7CE-0999-40B0-BB35-98A5C4BF33F3}" xr6:coauthVersionLast="36" xr6:coauthVersionMax="36" xr10:uidLastSave="{00000000-0000-0000-0000-000000000000}"/>
  <bookViews>
    <workbookView xWindow="0" yWindow="0" windowWidth="15672" windowHeight="9792" tabRatio="773" firstSheet="1" activeTab="1"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externalReferences>
    <externalReference r:id="rId11"/>
  </externalReferences>
  <definedNames>
    <definedName name="_ftn1" localSheetId="2">'1(Data)'!#REF!</definedName>
    <definedName name="_ftn2" localSheetId="2">'1(Data)'!#REF!</definedName>
    <definedName name="_ftn3" localSheetId="2">'1(Data)'!$A$33</definedName>
    <definedName name="_ftn4" localSheetId="2">'1(Data)'!#REF!</definedName>
    <definedName name="_ftn5" localSheetId="2">'1(Data)'!#REF!</definedName>
    <definedName name="_ftn6" localSheetId="2">'1(Data)'!$A$37</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32" l="1"/>
  <c r="B16" i="32"/>
  <c r="D21" i="26" l="1"/>
  <c r="H65" i="24" l="1"/>
  <c r="G49" i="29"/>
  <c r="D11" i="29"/>
  <c r="D12" i="29"/>
  <c r="D13" i="29"/>
  <c r="D14" i="29"/>
  <c r="D15" i="29"/>
  <c r="D16" i="29"/>
  <c r="D17" i="29"/>
  <c r="D18" i="29"/>
  <c r="D10" i="29"/>
  <c r="B66" i="13" l="1"/>
  <c r="A16" i="32" l="1"/>
  <c r="A17" i="32"/>
  <c r="A15" i="32"/>
  <c r="A14" i="32"/>
  <c r="A13" i="32"/>
  <c r="A11" i="32" l="1"/>
  <c r="A12" i="32"/>
  <c r="A10" i="32"/>
  <c r="B10" i="32"/>
  <c r="A9" i="32"/>
  <c r="A8" i="32"/>
  <c r="A7" i="32"/>
  <c r="A5" i="32"/>
  <c r="A4" i="32"/>
  <c r="B4" i="32"/>
  <c r="B15" i="32" l="1"/>
  <c r="B14" i="32"/>
  <c r="B13" i="32"/>
  <c r="B12" i="32"/>
  <c r="B11" i="32"/>
  <c r="B9" i="32"/>
  <c r="B8" i="32"/>
  <c r="B7" i="32"/>
  <c r="B5" i="32"/>
  <c r="B13" i="13" l="1"/>
  <c r="B12" i="13"/>
  <c r="B14" i="13"/>
  <c r="B11" i="13" l="1"/>
  <c r="B15" i="13"/>
</calcChain>
</file>

<file path=xl/sharedStrings.xml><?xml version="1.0" encoding="utf-8"?>
<sst xmlns="http://schemas.openxmlformats.org/spreadsheetml/2006/main" count="868" uniqueCount="434">
  <si>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</si>
  <si>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</si>
  <si>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</si>
  <si>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</si>
  <si>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</si>
  <si>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</si>
  <si>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</si>
  <si>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</si>
  <si>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</si>
  <si>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</si>
  <si>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</si>
  <si>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</si>
  <si>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</si>
  <si>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</si>
  <si>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</si>
  <si>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</si>
  <si>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</si>
  <si>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</si>
  <si>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</si>
  <si>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</si>
  <si>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</si>
  <si>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</si>
  <si>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</si>
  <si>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</si>
  <si>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</si>
  <si>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</si>
  <si>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</si>
  <si>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</si>
  <si>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</si>
  <si>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</si>
  <si>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</si>
  <si>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</si>
  <si>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</si>
  <si>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</si>
  <si>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</si>
  <si>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</si>
  <si>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</si>
  <si>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</si>
  <si>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</si>
  <si>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</si>
  <si>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</si>
  <si>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</si>
  <si>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</si>
  <si>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</si>
  <si>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</si>
  <si>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</si>
  <si>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</si>
  <si>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</si>
  <si>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</si>
  <si>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</si>
  <si>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</si>
  <si>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</si>
  <si>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</si>
  <si>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</si>
  <si>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</si>
  <si>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</si>
  <si>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</si>
  <si>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</si>
  <si>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</si>
  <si>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</si>
  <si>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</si>
  <si>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</si>
  <si>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</si>
  <si>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</si>
  <si>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</si>
  <si>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</si>
  <si>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</si>
  <si>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</si>
  <si>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</si>
  <si>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</si>
  <si>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</si>
  <si>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</si>
  <si>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</si>
  <si>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</si>
  <si>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</si>
  <si>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</si>
  <si>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</si>
  <si>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</si>
  <si>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</si>
  <si>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</si>
  <si>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</si>
  <si>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</si>
  <si>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</si>
  <si>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</si>
  <si>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</si>
  <si>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</si>
  <si>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</si>
  <si>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</si>
  <si>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</si>
  <si>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</si>
  <si>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</si>
  <si>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</si>
  <si>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</si>
  <si>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</si>
  <si>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</si>
  <si>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</si>
  <si>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</si>
  <si>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</si>
  <si>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</si>
  <si>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</si>
  <si>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</si>
  <si>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</si>
  <si>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</si>
  <si>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</si>
  <si>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</si>
  <si>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</si>
  <si>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</si>
  <si>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</si>
  <si>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</si>
  <si>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</si>
  <si>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</si>
  <si>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</si>
  <si>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</si>
  <si>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</si>
  <si>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If not supplied upon approaching: reason why? (reply from organisation)</t>
  </si>
  <si>
    <t>Please highlight newly added data products within this reporting period.</t>
  </si>
  <si>
    <t>Please highlight newly added data within this reporting period.</t>
  </si>
  <si>
    <t>Trend on data</t>
  </si>
  <si>
    <t>Baltic (%)</t>
  </si>
  <si>
    <t>Black Sea (%)</t>
  </si>
  <si>
    <t>Med Sea (%)</t>
  </si>
  <si>
    <t>North Sea (%)</t>
  </si>
  <si>
    <t>Other Seas (%)</t>
  </si>
  <si>
    <t>Name of sub-theme/ interface</t>
  </si>
  <si>
    <t xml:space="preserve">[1] Indicate the volume unit of measurement: “records”, “data sets”, or “platforms”. </t>
  </si>
  <si>
    <t>Arctic (%)</t>
  </si>
  <si>
    <t>Trend on data products</t>
  </si>
  <si>
    <t>Provide detailed description of geospatial density of the data in the narrative.</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</si>
  <si>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</si>
  <si>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</si>
  <si>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</si>
  <si>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</si>
  <si>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</si>
  <si>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</si>
  <si>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</si>
  <si>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</si>
  <si>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</si>
  <si>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</si>
  <si>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</si>
  <si>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</si>
  <si>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</si>
  <si>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</si>
  <si>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</si>
  <si>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</si>
  <si>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</si>
  <si>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</si>
  <si>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</si>
  <si>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</si>
  <si>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</si>
  <si>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</si>
  <si>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</si>
  <si>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</si>
  <si>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</si>
  <si>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</si>
  <si>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</si>
  <si>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</si>
  <si>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</si>
  <si>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</si>
  <si>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</si>
  <si>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</si>
  <si>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</si>
  <si>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</si>
  <si>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</si>
  <si>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</si>
  <si>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</si>
  <si>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</si>
  <si>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</si>
  <si>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</si>
  <si>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</si>
  <si>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</si>
  <si>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</si>
  <si>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</si>
  <si>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</si>
  <si>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</si>
  <si>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</si>
  <si>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</si>
  <si>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</si>
  <si>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</si>
  <si>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</si>
  <si>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</si>
  <si>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</si>
  <si>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</si>
  <si>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</si>
  <si>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</si>
  <si>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On this sheet, there are 3 tables to fill in</t>
  </si>
  <si>
    <t>Add any other interfaces as required/available</t>
  </si>
  <si>
    <t>Indicator 5: Statistics on information volunteered through download forms</t>
  </si>
  <si>
    <t>Please use the following figures: Atlantic 7.281.229 km²; Arctic 5.610.745 km²; Baltic 392.215 km²; Black Sea 473.894 km²; Mediterranean Sea 2.516.652 km²; North Sea 654.179 km².</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</si>
  <si>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</si>
  <si>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</si>
  <si>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</si>
  <si>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</si>
  <si>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</si>
  <si>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</si>
  <si>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</si>
  <si>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</si>
  <si>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</si>
  <si>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</si>
  <si>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</si>
  <si>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The scores are provided by Trust-IT</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</si>
  <si>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</si>
  <si>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</si>
  <si>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</si>
  <si>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</si>
  <si>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</si>
  <si>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</si>
  <si>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</si>
  <si>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</si>
  <si>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</si>
  <si>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</si>
  <si>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</si>
  <si>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</si>
  <si>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</si>
  <si>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</si>
  <si>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</si>
  <si>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</si>
  <si>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</si>
  <si>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</si>
  <si>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Interfaces</t>
    </r>
    <r>
      <rPr>
        <sz val="10"/>
        <color rgb="FF333333"/>
        <rFont val="Open Sans"/>
        <family val="2"/>
      </rPr>
      <t xml:space="preserve"> [1]</t>
    </r>
  </si>
  <si>
    <t>Number of WMS requests 
(previous quarter)</t>
  </si>
  <si>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</si>
  <si>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</si>
  <si>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</si>
  <si>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</si>
  <si>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</si>
  <si>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</si>
  <si>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</si>
  <si>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</si>
  <si>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</si>
  <si>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</si>
  <si>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</si>
  <si>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</si>
  <si>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</si>
  <si>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</si>
  <si>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</si>
  <si>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</si>
  <si>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</si>
  <si>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</si>
  <si>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</si>
  <si>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Total % area covered by all data</t>
  </si>
  <si>
    <t>% area covered by data added this quarter</t>
  </si>
  <si>
    <t>Total % covered by product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</si>
  <si>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</si>
  <si>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t>If you don't use the above sea-basin figures, please indicate why you do not use them, as from when, and what do you use instead and why?</t>
  </si>
  <si>
    <t>% covered by products added this quarter</t>
  </si>
  <si>
    <t>Atlantic (%)</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</si>
  <si>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</si>
  <si>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</si>
  <si>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</si>
  <si>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</si>
  <si>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</si>
  <si>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</si>
  <si>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</si>
  <si>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3: Organisations supplying/approached to supply data and data products within this quarter</t>
  </si>
  <si>
    <t>Indicator 4: Online 'Web' interfaces to access or view data</t>
  </si>
  <si>
    <t>6) Published use cases</t>
  </si>
  <si>
    <t>3) Organisations supplying/ approached to supply data anad data products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</si>
  <si>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</si>
  <si>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</si>
  <si>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</si>
  <si>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</si>
  <si>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</si>
  <si>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</si>
  <si>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</si>
  <si>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</si>
  <si>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</si>
  <si>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</si>
  <si>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</si>
  <si>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</si>
  <si>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</si>
  <si>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</si>
  <si>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</si>
  <si>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 xml:space="preserve">Indicator 8.1: Technical monitoring </t>
  </si>
  <si>
    <t>Indicator 8.2: Portal user-friendliness: visual harmonisation score</t>
  </si>
  <si>
    <t>8.1) Technical monitoring</t>
  </si>
  <si>
    <t>8.2) Visual Harmonisation score</t>
  </si>
  <si>
    <t>1A) Volume and coverage of available data</t>
  </si>
  <si>
    <t>Provide detailed description of geospatial density of the products in the narrative.</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</si>
  <si>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</si>
  <si>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</si>
  <si>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</si>
  <si>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r>
      <t xml:space="preserve">Sea-basins </t>
    </r>
    <r>
      <rPr>
        <sz val="12"/>
        <color rgb="FF333333"/>
        <rFont val="Open Sans"/>
        <family val="2"/>
      </rPr>
      <t>[5]</t>
    </r>
  </si>
  <si>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</si>
  <si>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</si>
  <si>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</si>
  <si>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</si>
  <si>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</si>
  <si>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 xml:space="preserve">[2] Restricted data is defined as 'non-public data'. </t>
  </si>
  <si>
    <r>
      <t>Total data</t>
    </r>
    <r>
      <rPr>
        <b/>
        <i/>
        <sz val="10"/>
        <color rgb="FFFF0000"/>
        <rFont val="Open Sans"/>
        <family val="2"/>
      </rPr>
      <t xml:space="preserve"> </t>
    </r>
    <r>
      <rPr>
        <b/>
        <i/>
        <sz val="10"/>
        <color rgb="FF333333"/>
        <rFont val="Open Sans"/>
        <family val="2"/>
      </rPr>
      <t>volume per sub-theme (previous quarter)</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</si>
  <si>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</si>
  <si>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t>Total number of products per sub-theme (previous quarter)</t>
  </si>
  <si>
    <t>Explanation of trend value in the narrative.</t>
  </si>
  <si>
    <r>
      <t xml:space="preserve">Trend in total data volume (%) </t>
    </r>
    <r>
      <rPr>
        <sz val="10"/>
        <color rgb="FF333333"/>
        <rFont val="Open Sans"/>
        <family val="2"/>
      </rPr>
      <t>[3]</t>
    </r>
  </si>
  <si>
    <t>Sub-theme</t>
  </si>
  <si>
    <r>
      <t xml:space="preserve">Total data Volume in GigaBytes </t>
    </r>
    <r>
      <rPr>
        <sz val="10"/>
        <color rgb="FF333333"/>
        <rFont val="Open Sans"/>
        <family val="2"/>
      </rPr>
      <t>[4]</t>
    </r>
  </si>
  <si>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</si>
  <si>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</si>
  <si>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</si>
  <si>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</si>
  <si>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</si>
  <si>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</si>
  <si>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</si>
  <si>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</si>
  <si>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</si>
  <si>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</si>
  <si>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Trend number of downloads (%) </t>
    </r>
    <r>
      <rPr>
        <sz val="10"/>
        <color rgb="FF333333"/>
        <rFont val="Open Sans"/>
        <family val="2"/>
      </rPr>
      <t>[4]</t>
    </r>
  </si>
  <si>
    <r>
      <t xml:space="preserve">Trend number of map visualisations (%) </t>
    </r>
    <r>
      <rPr>
        <sz val="10"/>
        <color rgb="FF333333"/>
        <rFont val="Open Sans"/>
        <family val="2"/>
      </rPr>
      <t>[4]</t>
    </r>
  </si>
  <si>
    <r>
      <t xml:space="preserve">Trend number of WMS requests (%) </t>
    </r>
    <r>
      <rPr>
        <sz val="10"/>
        <color rgb="FF333333"/>
        <rFont val="Open Sans"/>
        <family val="2"/>
      </rPr>
      <t>[4]</t>
    </r>
  </si>
  <si>
    <r>
      <t xml:space="preserve">Trend number of WFS requests (%) </t>
    </r>
    <r>
      <rPr>
        <sz val="10"/>
        <color rgb="FF333333"/>
        <rFont val="Open Sans"/>
        <family val="2"/>
      </rPr>
      <t>[4]</t>
    </r>
  </si>
  <si>
    <t>Web service Trends</t>
  </si>
  <si>
    <r>
      <t>Total data</t>
    </r>
    <r>
      <rPr>
        <b/>
        <i/>
        <sz val="10"/>
        <color rgb="FFFF0000"/>
        <rFont val="Open Sans"/>
        <family val="2"/>
      </rPr>
      <t xml:space="preserve"> </t>
    </r>
    <r>
      <rPr>
        <b/>
        <i/>
        <sz val="10"/>
        <color rgb="FF333333"/>
        <rFont val="Open Sans"/>
        <family val="2"/>
      </rPr>
      <t xml:space="preserve">volume per sub-theme 
(refer to </t>
    </r>
    <r>
      <rPr>
        <sz val="10"/>
        <color rgb="FF333333"/>
        <rFont val="Open Sans"/>
        <family val="2"/>
      </rPr>
      <t>[1])</t>
    </r>
  </si>
  <si>
    <r>
      <t>Manual download unit</t>
    </r>
    <r>
      <rPr>
        <sz val="10"/>
        <color rgb="FFFF0000"/>
        <rFont val="Open Sans"/>
        <family val="2"/>
      </rPr>
      <t xml:space="preserve"> </t>
    </r>
    <r>
      <rPr>
        <sz val="10"/>
        <color rgb="FF333333"/>
        <rFont val="Open Sans"/>
        <family val="2"/>
      </rPr>
      <t>[1]</t>
    </r>
  </si>
  <si>
    <r>
      <t xml:space="preserve">Trend # of manual downloads (%) </t>
    </r>
    <r>
      <rPr>
        <sz val="10"/>
        <color rgb="FF333333"/>
        <rFont val="Open Sans"/>
        <family val="2"/>
      </rPr>
      <t>[4]</t>
    </r>
  </si>
  <si>
    <r>
      <t xml:space="preserve">Trend # of map visualisations (%) </t>
    </r>
    <r>
      <rPr>
        <sz val="10"/>
        <color rgb="FF333333"/>
        <rFont val="Open Sans"/>
        <family val="2"/>
      </rPr>
      <t>[4]</t>
    </r>
  </si>
  <si>
    <r>
      <t xml:space="preserve">Trend # of WMS requests (%) </t>
    </r>
    <r>
      <rPr>
        <sz val="10"/>
        <color rgb="FF333333"/>
        <rFont val="Open Sans"/>
        <family val="2"/>
      </rPr>
      <t>[4]</t>
    </r>
  </si>
  <si>
    <r>
      <t xml:space="preserve">Trend # of WFS requests (%) </t>
    </r>
    <r>
      <rPr>
        <sz val="10"/>
        <color rgb="FF333333"/>
        <rFont val="Open Sans"/>
        <family val="2"/>
      </rPr>
      <t>[4]</t>
    </r>
  </si>
  <si>
    <t>Sub-theme/ interface name</t>
  </si>
  <si>
    <t>Donwload toolbox</t>
  </si>
  <si>
    <t>data download form</t>
  </si>
  <si>
    <t>Data product creation</t>
  </si>
  <si>
    <t>GIS analysis</t>
  </si>
  <si>
    <t>Education &amp; workshops</t>
  </si>
  <si>
    <t>Data exploration &amp; testing</t>
  </si>
  <si>
    <t>Other</t>
  </si>
  <si>
    <t>VLIZ test</t>
  </si>
  <si>
    <t>none</t>
  </si>
  <si>
    <t>Mapping, visualization &amp; communication</t>
  </si>
  <si>
    <t>Consultancy</t>
  </si>
  <si>
    <t>Conservation</t>
  </si>
  <si>
    <t>Algae</t>
  </si>
  <si>
    <t>Angiosperms</t>
  </si>
  <si>
    <t>Benthos</t>
  </si>
  <si>
    <t>Birds</t>
  </si>
  <si>
    <t>Fish</t>
  </si>
  <si>
    <t>Mammals</t>
  </si>
  <si>
    <t>Phytoplankton</t>
  </si>
  <si>
    <t>Reptiles</t>
  </si>
  <si>
    <t>Zooplankton</t>
  </si>
  <si>
    <t>NA</t>
  </si>
  <si>
    <t>requests</t>
  </si>
  <si>
    <t>This quarter there was a ~30% decrease in the number of data requests, also clear from the volume of downloaded data. The information collated includes only the information for valid requests (where errors did not occur) and excluding VLIZ system tests</t>
  </si>
  <si>
    <t>Distribution of benthic macroinvertebrate living modes in European seas</t>
  </si>
  <si>
    <t>Internal</t>
  </si>
  <si>
    <t>Distribution of fish living modes in European seas</t>
  </si>
  <si>
    <t>Gridded abundance map of the invasive Polychaete Marenzelleria in the Baltic Sea</t>
  </si>
  <si>
    <t>Gridded abundance map of the loggerhead sea turtle Caretta Caretta around the Azores</t>
  </si>
  <si>
    <t>Gridded abundance maps of chlorophyll a around the Dutch coast</t>
  </si>
  <si>
    <t>Gridded abundance maps of commercial fish species from the North Sea</t>
  </si>
  <si>
    <t>Gridded abundance maps of diatoms and dinoflagellates from the North Atlantic and North Sea</t>
  </si>
  <si>
    <t>Gridded abundance maps of marine birds around the Azores</t>
  </si>
  <si>
    <t>Gridded abundance maps of marine birds from the North Sea</t>
  </si>
  <si>
    <t>Gridded abundance maps of marine mammals around the Azores</t>
  </si>
  <si>
    <t>Gridded abundance maps of marine mammals from the North Sea</t>
  </si>
  <si>
    <t>Gridded abundance maps of microorganisms from the North Sea</t>
  </si>
  <si>
    <t>Gridded abundance maps of phytoplankton diversity and toxicity around the French coast</t>
  </si>
  <si>
    <t>Gridded abundance maps of the benthic species from the North Sea</t>
  </si>
  <si>
    <t>OOPS - Copepods: ICES Operational Oceanographic Products and Services - Gridded Copepod abundance data</t>
  </si>
  <si>
    <t>Long term zooplankton time series analysis from Villefranche, Western Mediterranean</t>
  </si>
  <si>
    <t>Algae, Angiosperms</t>
  </si>
  <si>
    <t>MEDISEH: Mediterranean Sensitive Habitats</t>
  </si>
  <si>
    <t>External</t>
  </si>
  <si>
    <t>Neural network modelling of Baltic zooplankton abundances</t>
  </si>
  <si>
    <t>Built</t>
  </si>
  <si>
    <t>Phytoplankton community analysis in the Middle Adriatic</t>
  </si>
  <si>
    <t>Phytoplankton community analysis in the Northern Adriatic</t>
  </si>
  <si>
    <t>Thermal affinities for European marine species</t>
  </si>
  <si>
    <t>Use of EMODNET Biology Data for invasive species policies. What can we learn?</t>
  </si>
  <si>
    <t>Data Product</t>
  </si>
  <si>
    <t>Mammal</t>
  </si>
  <si>
    <t>This information is not available for any of the products listed above</t>
  </si>
  <si>
    <t>There was no increase or decrease in the trend of product usage in the Biology portal</t>
  </si>
  <si>
    <t>https://www.emodnet-biology.eu/portal/index.php</t>
  </si>
  <si>
    <t>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1967  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1958</t>
  </si>
  <si>
    <t>http://geo.vliz.be/geoserver/Dataportal/ows?service=wfs&amp;version=2.0.0&amp;request=DescribeFeatureType&amp;typeName=Dataportal:eurobis&amp;outputFormat=application/json</t>
  </si>
  <si>
    <t>https://www.emodnet-biology.eu/data-catalog?module=dataset&amp;show=search&amp;Type=23</t>
  </si>
  <si>
    <t>Map Viewer</t>
  </si>
  <si>
    <t>Geoserver</t>
  </si>
  <si>
    <t>The % of data and data products available through the various interfaces has not changed since the previous quarter. All data and products are freelly and openly available for download through the portal.</t>
  </si>
  <si>
    <t>The majority of the portal's users are from academia/research and the main purpose is GIS analysis and mapping, visualisation and communication. From all the user's details the vast majority are from european countries. North America and Asia are the other world regions where users can be found</t>
  </si>
  <si>
    <t>EMODnet Biology helps preventing the introduction of non-indigenous species</t>
  </si>
  <si>
    <t>Exploiting citizen science for collecting data on marine biodiversity</t>
  </si>
  <si>
    <t>EMODnet Biology Contributing to Marine Global Assessments</t>
  </si>
  <si>
    <t>Operational zooplankton data service: a long-term monitoring programme</t>
  </si>
  <si>
    <t>Y</t>
  </si>
  <si>
    <t>Ifremer</t>
  </si>
  <si>
    <t>IPMA</t>
  </si>
  <si>
    <t>IZOR</t>
  </si>
  <si>
    <t>MBA</t>
  </si>
  <si>
    <t>MedOBIS</t>
  </si>
  <si>
    <t>SMHI</t>
  </si>
  <si>
    <t>NIMRD</t>
  </si>
  <si>
    <t>ReefCheck Italia</t>
  </si>
  <si>
    <t>VLIZ</t>
  </si>
  <si>
    <t>Angiosperms, Algae, Benthos</t>
  </si>
  <si>
    <t>Benthos, Zooplankton</t>
  </si>
  <si>
    <t>Phytoplankton, Benthos</t>
  </si>
  <si>
    <t>Ensenada Center for Scientific Research and Higher Education (CICESE)</t>
  </si>
  <si>
    <t>Academia</t>
  </si>
  <si>
    <t>Federal University of Rio Grande; Instituto de Oceanografia; Laboratório de Recursos Pesqueiros Demersais</t>
  </si>
  <si>
    <t>Brasil</t>
  </si>
  <si>
    <t>Mexico</t>
  </si>
  <si>
    <t>Volunteered (EMODnet Ingestion)</t>
  </si>
  <si>
    <t>Benthos, Fish, Algae</t>
  </si>
  <si>
    <t>NGO</t>
  </si>
  <si>
    <t>Italia</t>
  </si>
  <si>
    <t>University of Las Palmas de Gran Canaria; University Institute of Aquaculture and Sustainable Marine Ecosystems (ECOAQUA)</t>
  </si>
  <si>
    <t>University of Barcelona</t>
  </si>
  <si>
    <t>Research</t>
  </si>
  <si>
    <t>Governamental Agency</t>
  </si>
  <si>
    <t>Volunteered (project partner)</t>
  </si>
  <si>
    <t>Volunteered (project data grant partner)</t>
  </si>
  <si>
    <t>data</t>
  </si>
  <si>
    <t>No significant changes are observed in this indicator when compared to the previous quarter</t>
  </si>
  <si>
    <t>8.2 Visual Harmonisation score</t>
  </si>
  <si>
    <r>
      <t xml:space="preserve">Score [1]
</t>
    </r>
    <r>
      <rPr>
        <sz val="10"/>
        <color rgb="FF333333"/>
        <rFont val="Open Sans"/>
      </rPr>
      <t>(3 1 0)</t>
    </r>
  </si>
  <si>
    <r>
      <t xml:space="preserve">Trend
</t>
    </r>
    <r>
      <rPr>
        <sz val="10"/>
        <color rgb="FF333333"/>
        <rFont val="Open Sans"/>
      </rPr>
      <t>(+ - =)</t>
    </r>
  </si>
  <si>
    <t>=</t>
  </si>
  <si>
    <t>15/15</t>
  </si>
  <si>
    <t>+</t>
  </si>
  <si>
    <t>21/21</t>
  </si>
  <si>
    <t>-</t>
  </si>
  <si>
    <t>Compared to the previous quarter there was an increase, for all sub-themes, of the number of available records. The most pronounced increase was for the Angiosperms and Zooplankton sub-themes.The Baltic and the Arctic did not see an addition of data and data for the Black Sea covered only the Benthos sub-theme. All other sea regions exhibit an increase in the data made available for most sub-themes</t>
  </si>
  <si>
    <t>Seagrass, Macroalgae and Live coral from EMODnet Seabed Habitats</t>
  </si>
  <si>
    <t>Data product numerical abundance of benthic macroinvertebrates in North Sea and Baltic Sea</t>
  </si>
  <si>
    <t>Presence/Absence maps of phytoplankton in the Greater Baltic Sea</t>
  </si>
  <si>
    <t>‘Proof of concept’ product: Fraction of mixoplankton (photo-phagotrophic) species in the Greater North Sea and Celtic Seas</t>
  </si>
  <si>
    <t>Plankton</t>
  </si>
  <si>
    <t>Apart from two datasets that were submitted via EMODnet Ingestion, all others were from project partners or data grant holders. All the data ingested are freely and openly available</t>
  </si>
  <si>
    <t>There was no significant change in the uptake of use cases during the reporting period</t>
  </si>
  <si>
    <t>The portal is fully compliant with the harmonisation guidelines defined for EMODnet</t>
  </si>
  <si>
    <t>In general, the average response time is below 700ms and the portal has had a 100% uptime during the reporting period</t>
  </si>
  <si>
    <t>Several products have been published during the quarter as a result of the activities of WP4. The remaining products will be published until the end of Phase III and will be included in the next Quarterly Report. Volume and sea basin coverage are not available for EMODnet Biology products. This will be an update that will be done during Phase IV</t>
  </si>
  <si>
    <t>https://grafana-emodnet.trust-itservices.dev/d/koz4-8rZz/emodnet-biology?orgId=1&amp;from=1555624800000&amp;to=1617227999000</t>
  </si>
  <si>
    <t>There is a noticeable decrease in the number of page views over the last two quarters which could potentially be due to COVID impacting users work. It was also recently detected that the evolution graphs included in the previous report were incorrect (they showed an increase in pageviews). This has now been corrected for the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</si>
</sst>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
  </numFmts>
  <fonts count="40">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sz val="10"/>
      <color rgb="FF333333"/>
      <name val="Open Sans"/>
    </font>
    <font>
      <sz val="10"/>
      <color theme="1"/>
      <name val="Open sans"/>
    </font>
    <font>
      <b/>
      <sz val="10"/>
      <color rgb="FF333333"/>
      <name val="Open Sans"/>
    </font>
    <font>
      <i/>
      <sz val="10"/>
      <color rgb="FF333333"/>
      <name val="Open Sans"/>
    </font>
    <font>
      <sz val="11"/>
      <name val="Arial"/>
    </font>
    <font>
      <sz val="11"/>
      <color theme="1"/>
      <name val="Calibri"/>
    </font>
    <font>
      <i/>
      <sz val="11"/>
      <color rgb="FF333333"/>
      <name val="Open Sans"/>
    </font>
    <font>
      <sz val="11"/>
      <color rgb="FF333333"/>
      <name val="Open Sans"/>
    </font>
    <font>
      <i/>
      <sz val="11"/>
      <color rgb="FF333333"/>
      <name val="OpenSans"/>
    </font>
    <font>
      <i/>
      <sz val="11"/>
      <color rgb="FF333333"/>
      <name val="Arial"/>
    </font>
    <font>
      <sz val="11"/>
      <color theme="1"/>
      <name val="Open sans"/>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DAEEF3"/>
        <bgColor rgb="FFDAEEF3"/>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91">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Fill="1" applyBorder="1" applyAlignment="1">
      <alignment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3" fillId="0" borderId="2" xfId="0" applyFont="1" applyBorder="1" applyAlignment="1">
      <alignment horizontal="center" vertical="center" wrapText="1"/>
    </xf>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1" fillId="0" borderId="1" xfId="0" applyFont="1" applyFill="1" applyBorder="1" applyAlignment="1">
      <alignment horizontal="center" vertical="top" wrapText="1"/>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Fill="1" applyBorder="1" applyAlignment="1">
      <alignment horizontal="center" wrapText="1"/>
    </xf>
    <xf numFmtId="0" fontId="11"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3" fillId="3" borderId="1" xfId="0" applyFont="1" applyFill="1" applyBorder="1" applyAlignment="1">
      <alignment horizontal="center" wrapText="1"/>
    </xf>
    <xf numFmtId="0" fontId="26" fillId="0" borderId="0" xfId="0" applyFont="1" applyAlignment="1">
      <alignment vertical="top"/>
    </xf>
    <xf numFmtId="0" fontId="27" fillId="0" borderId="0" xfId="0" applyFont="1"/>
    <xf numFmtId="0" fontId="7" fillId="0" borderId="0" xfId="0" applyFont="1" applyAlignment="1">
      <alignment horizontal="left" vertical="top" wrapText="1"/>
    </xf>
    <xf numFmtId="0" fontId="4" fillId="0" borderId="0" xfId="0" applyFont="1" applyFill="1" applyAlignment="1">
      <alignment vertical="top"/>
    </xf>
    <xf numFmtId="0" fontId="1" fillId="0" borderId="0" xfId="0" applyFont="1" applyFill="1" applyBorder="1" applyAlignment="1">
      <alignment horizontal="center" vertical="top" wrapText="1"/>
    </xf>
    <xf numFmtId="0" fontId="1" fillId="0" borderId="0" xfId="0" applyFont="1" applyBorder="1" applyAlignment="1">
      <alignment horizontal="center" vertical="top" wrapText="1"/>
    </xf>
    <xf numFmtId="0" fontId="3" fillId="3" borderId="1" xfId="0" applyFont="1" applyFill="1" applyBorder="1" applyAlignment="1">
      <alignment horizontal="center" wrapText="1"/>
    </xf>
    <xf numFmtId="0" fontId="1" fillId="0" borderId="0" xfId="0" applyFont="1" applyFill="1" applyBorder="1" applyAlignment="1">
      <alignment horizontal="center" vertical="center" wrapText="1"/>
    </xf>
    <xf numFmtId="14" fontId="3" fillId="0" borderId="1" xfId="0" applyNumberFormat="1" applyFont="1" applyBorder="1" applyAlignment="1">
      <alignment horizontal="center" vertical="top" wrapText="1"/>
    </xf>
    <xf numFmtId="164" fontId="1" fillId="0" borderId="1" xfId="0" applyNumberFormat="1" applyFont="1" applyFill="1" applyBorder="1" applyAlignment="1">
      <alignment horizontal="center" wrapText="1"/>
    </xf>
    <xf numFmtId="164" fontId="1" fillId="0" borderId="1" xfId="0" applyNumberFormat="1" applyFont="1" applyFill="1" applyBorder="1" applyAlignment="1">
      <alignment horizontal="center"/>
    </xf>
    <xf numFmtId="164" fontId="4" fillId="0"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top" wrapText="1"/>
    </xf>
    <xf numFmtId="164" fontId="1" fillId="0" borderId="1" xfId="0" applyNumberFormat="1" applyFont="1" applyBorder="1" applyAlignment="1">
      <alignment horizontal="center" vertical="top" wrapText="1"/>
    </xf>
    <xf numFmtId="164" fontId="7" fillId="0" borderId="0" xfId="0" applyNumberFormat="1" applyFont="1" applyAlignment="1">
      <alignment horizontal="center" vertical="top"/>
    </xf>
    <xf numFmtId="0" fontId="7" fillId="0" borderId="1" xfId="0" applyFont="1" applyBorder="1" applyAlignment="1">
      <alignment vertical="top"/>
    </xf>
    <xf numFmtId="0" fontId="22" fillId="0" borderId="1" xfId="0" applyFont="1" applyBorder="1" applyAlignment="1">
      <alignment wrapText="1"/>
    </xf>
    <xf numFmtId="14" fontId="3" fillId="0" borderId="1" xfId="0" applyNumberFormat="1" applyFont="1" applyFill="1" applyBorder="1" applyAlignment="1">
      <alignment horizont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center"/>
    </xf>
    <xf numFmtId="0" fontId="1" fillId="0" borderId="1" xfId="0" applyFont="1" applyBorder="1" applyAlignment="1"/>
    <xf numFmtId="0" fontId="29" fillId="0" borderId="1" xfId="0" applyFont="1" applyBorder="1" applyAlignment="1">
      <alignment vertical="center"/>
    </xf>
    <xf numFmtId="0" fontId="0" fillId="0" borderId="1" xfId="0" applyFill="1" applyBorder="1" applyAlignment="1"/>
    <xf numFmtId="14" fontId="3" fillId="0" borderId="1" xfId="0" applyNumberFormat="1" applyFont="1" applyBorder="1" applyAlignment="1">
      <alignment horizontal="center" vertical="center" wrapText="1"/>
    </xf>
    <xf numFmtId="9" fontId="1" fillId="0" borderId="1" xfId="0" applyNumberFormat="1" applyFont="1" applyBorder="1" applyAlignment="1">
      <alignment wrapText="1"/>
    </xf>
    <xf numFmtId="0" fontId="1" fillId="0" borderId="1" xfId="0" applyFont="1" applyBorder="1" applyAlignment="1">
      <alignment vertical="center"/>
    </xf>
    <xf numFmtId="0" fontId="30" fillId="0" borderId="0" xfId="0" applyFont="1" applyAlignment="1">
      <alignment wrapText="1"/>
    </xf>
    <xf numFmtId="0" fontId="7" fillId="0" borderId="1" xfId="0" applyFont="1" applyBorder="1"/>
    <xf numFmtId="0" fontId="7" fillId="0" borderId="1" xfId="0" applyFont="1" applyBorder="1" applyAlignment="1">
      <alignment wrapText="1"/>
    </xf>
    <xf numFmtId="0" fontId="32" fillId="6" borderId="7" xfId="0" applyFont="1" applyFill="1" applyBorder="1" applyAlignment="1">
      <alignment horizontal="center" vertical="center" wrapText="1"/>
    </xf>
    <xf numFmtId="14" fontId="29" fillId="0" borderId="7" xfId="0" applyNumberFormat="1" applyFont="1" applyBorder="1" applyAlignment="1">
      <alignment horizontal="center" vertical="center" wrapText="1"/>
    </xf>
    <xf numFmtId="0" fontId="29" fillId="0" borderId="7" xfId="0" applyFont="1" applyBorder="1" applyAlignment="1">
      <alignment horizontal="center" vertical="center" wrapText="1"/>
    </xf>
    <xf numFmtId="0" fontId="29" fillId="6" borderId="7" xfId="0" applyFont="1" applyFill="1" applyBorder="1" applyAlignment="1">
      <alignment vertical="center" wrapText="1"/>
    </xf>
    <xf numFmtId="0" fontId="32" fillId="0" borderId="7" xfId="0" applyFont="1" applyBorder="1" applyAlignment="1">
      <alignment horizontal="center" vertical="center" wrapText="1"/>
    </xf>
    <xf numFmtId="0" fontId="34" fillId="0" borderId="0" xfId="0" applyFont="1"/>
    <xf numFmtId="165" fontId="35" fillId="0" borderId="7" xfId="0" applyNumberFormat="1" applyFont="1" applyBorder="1" applyAlignment="1">
      <alignment horizontal="center" wrapText="1"/>
    </xf>
    <xf numFmtId="0" fontId="36" fillId="0" borderId="7" xfId="0" applyFont="1" applyBorder="1" applyAlignment="1">
      <alignment horizontal="center" wrapText="1"/>
    </xf>
    <xf numFmtId="0" fontId="32" fillId="0" borderId="7" xfId="0" applyFont="1" applyBorder="1" applyAlignment="1">
      <alignment horizontal="left" vertical="center" wrapText="1"/>
    </xf>
    <xf numFmtId="0" fontId="34" fillId="0" borderId="7" xfId="0" applyFont="1" applyBorder="1"/>
    <xf numFmtId="0" fontId="35" fillId="0" borderId="7" xfId="0" applyFont="1" applyBorder="1" applyAlignment="1">
      <alignment horizontal="center" wrapText="1"/>
    </xf>
    <xf numFmtId="0" fontId="36" fillId="0" borderId="7" xfId="0" quotePrefix="1" applyFont="1" applyBorder="1" applyAlignment="1">
      <alignment horizontal="center" wrapText="1"/>
    </xf>
    <xf numFmtId="0" fontId="35" fillId="0" borderId="7" xfId="0" applyFont="1" applyBorder="1" applyAlignment="1">
      <alignment horizontal="center"/>
    </xf>
    <xf numFmtId="0" fontId="29" fillId="6" borderId="22" xfId="0" applyFont="1" applyFill="1" applyBorder="1" applyAlignment="1">
      <alignment vertical="center" wrapText="1"/>
    </xf>
    <xf numFmtId="0" fontId="34" fillId="0" borderId="7" xfId="0" applyFont="1" applyBorder="1" applyAlignment="1"/>
    <xf numFmtId="0" fontId="35" fillId="0" borderId="7" xfId="0" quotePrefix="1" applyFont="1" applyBorder="1" applyAlignment="1">
      <alignment horizontal="center" wrapText="1"/>
    </xf>
    <xf numFmtId="0" fontId="37" fillId="0" borderId="7" xfId="0" applyFont="1" applyBorder="1" applyAlignment="1">
      <alignment horizontal="center"/>
    </xf>
    <xf numFmtId="0" fontId="38" fillId="0" borderId="7" xfId="0" applyFont="1" applyBorder="1" applyAlignment="1">
      <alignment horizontal="center"/>
    </xf>
    <xf numFmtId="0" fontId="39" fillId="0" borderId="0" xfId="0" applyFont="1"/>
    <xf numFmtId="0" fontId="30" fillId="0" borderId="1" xfId="0" applyFont="1" applyBorder="1" applyAlignment="1">
      <alignment wrapText="1"/>
    </xf>
    <xf numFmtId="0" fontId="30" fillId="0" borderId="1" xfId="0" applyFont="1" applyBorder="1" applyAlignment="1">
      <alignment horizontal="center" wrapText="1"/>
    </xf>
    <xf numFmtId="0" fontId="30" fillId="0" borderId="1" xfId="0" applyFont="1" applyBorder="1" applyAlignment="1">
      <alignment horizontal="center" vertical="center"/>
    </xf>
    <xf numFmtId="0" fontId="39" fillId="0" borderId="0" xfId="0" applyFont="1" applyAlignment="1">
      <alignment horizontal="center" vertical="center"/>
    </xf>
    <xf numFmtId="14" fontId="1" fillId="0" borderId="1" xfId="0" applyNumberFormat="1" applyFont="1" applyBorder="1" applyAlignment="1">
      <alignment horizontal="center"/>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0" xfId="0" applyFont="1" applyAlignment="1">
      <alignment horizontal="left" vertical="center" wrapText="1"/>
    </xf>
    <xf numFmtId="0" fontId="32" fillId="0" borderId="22" xfId="0" applyFont="1" applyBorder="1" applyAlignment="1">
      <alignment horizontal="center" vertical="center" wrapText="1"/>
    </xf>
    <xf numFmtId="0" fontId="33" fillId="0" borderId="23" xfId="0" applyFont="1" applyBorder="1"/>
    <xf numFmtId="0" fontId="32" fillId="6" borderId="22" xfId="0" applyFont="1" applyFill="1" applyBorder="1" applyAlignment="1">
      <alignment horizontal="center" vertical="center" wrapText="1"/>
    </xf>
    <xf numFmtId="0" fontId="31" fillId="0" borderId="21" xfId="0" applyFont="1" applyBorder="1" applyAlignment="1">
      <alignment horizontal="left" vertical="center" wrapText="1"/>
    </xf>
    <xf numFmtId="0" fontId="33" fillId="0" borderId="24" xfId="0" applyFont="1" applyBorder="1"/>
    <xf numFmtId="0" fontId="32" fillId="6" borderId="25" xfId="0" applyFont="1" applyFill="1" applyBorder="1" applyAlignment="1">
      <alignment horizontal="center" vertical="center" wrapText="1"/>
    </xf>
    <xf numFmtId="0" fontId="33" fillId="0" borderId="26" xfId="0" applyFont="1" applyBorder="1"/>
    <xf numFmtId="0" fontId="33" fillId="0" borderId="27" xfId="0" applyFont="1" applyBorder="1"/>
    <xf numFmtId="0" fontId="33" fillId="0" borderId="28" xfId="0" applyFont="1" applyBorder="1"/>
    <xf numFmtId="0" fontId="32" fillId="6" borderId="21" xfId="0" applyFont="1" applyFill="1" applyBorder="1" applyAlignment="1">
      <alignment horizontal="center" vertical="center" wrapText="1"/>
    </xf>
    <xf numFmtId="0" fontId="31" fillId="8" borderId="2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1149350</xdr:colOff>
      <xdr:row>89</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33617</xdr:colOff>
      <xdr:row>6</xdr:row>
      <xdr:rowOff>11207</xdr:rowOff>
    </xdr:from>
    <xdr:to>
      <xdr:col>12</xdr:col>
      <xdr:colOff>20606</xdr:colOff>
      <xdr:row>31</xdr:row>
      <xdr:rowOff>22334</xdr:rowOff>
    </xdr:to>
    <xdr:pic>
      <xdr:nvPicPr>
        <xdr:cNvPr id="2" name="Picture 1">
          <a:extLst>
            <a:ext uri="{FF2B5EF4-FFF2-40B4-BE49-F238E27FC236}">
              <a16:creationId xmlns:a16="http://schemas.microsoft.com/office/drawing/2014/main" id="{1D03448E-BD5B-434B-BBD9-5D3DA7E1CC03}"/>
            </a:ext>
          </a:extLst>
        </xdr:cNvPr>
        <xdr:cNvPicPr>
          <a:picLocks noChangeAspect="1"/>
        </xdr:cNvPicPr>
      </xdr:nvPicPr>
      <xdr:blipFill>
        <a:blip xmlns:r="http://schemas.openxmlformats.org/officeDocument/2006/relationships" r:embed="rId1"/>
        <a:stretch>
          <a:fillRect/>
        </a:stretch>
      </xdr:blipFill>
      <xdr:spPr>
        <a:xfrm>
          <a:off x="33617" y="1266266"/>
          <a:ext cx="9963810" cy="4222858"/>
        </a:xfrm>
        <a:prstGeom prst="rect">
          <a:avLst/>
        </a:prstGeom>
      </xdr:spPr>
    </xdr:pic>
    <xdr:clientData/>
  </xdr:twoCellAnchor>
  <xdr:twoCellAnchor editAs="oneCell">
    <xdr:from>
      <xdr:col>0</xdr:col>
      <xdr:colOff>33617</xdr:colOff>
      <xdr:row>32</xdr:row>
      <xdr:rowOff>156883</xdr:rowOff>
    </xdr:from>
    <xdr:to>
      <xdr:col>12</xdr:col>
      <xdr:colOff>20604</xdr:colOff>
      <xdr:row>45</xdr:row>
      <xdr:rowOff>84117</xdr:rowOff>
    </xdr:to>
    <xdr:pic>
      <xdr:nvPicPr>
        <xdr:cNvPr id="3" name="Picture 2">
          <a:extLst>
            <a:ext uri="{FF2B5EF4-FFF2-40B4-BE49-F238E27FC236}">
              <a16:creationId xmlns:a16="http://schemas.microsoft.com/office/drawing/2014/main" id="{2BF55B6F-3E74-4B3A-BAC4-F4CE1FCE9328}"/>
            </a:ext>
          </a:extLst>
        </xdr:cNvPr>
        <xdr:cNvPicPr>
          <a:picLocks noChangeAspect="1"/>
        </xdr:cNvPicPr>
      </xdr:nvPicPr>
      <xdr:blipFill>
        <a:blip xmlns:r="http://schemas.openxmlformats.org/officeDocument/2006/relationships" r:embed="rId2"/>
        <a:stretch>
          <a:fillRect/>
        </a:stretch>
      </xdr:blipFill>
      <xdr:spPr>
        <a:xfrm>
          <a:off x="33617" y="5782236"/>
          <a:ext cx="9967618" cy="2110476"/>
        </a:xfrm>
        <a:prstGeom prst="rect">
          <a:avLst/>
        </a:prstGeom>
      </xdr:spPr>
    </xdr:pic>
    <xdr:clientData/>
  </xdr:twoCellAnchor>
  <xdr:twoCellAnchor editAs="oneCell">
    <xdr:from>
      <xdr:col>0</xdr:col>
      <xdr:colOff>44824</xdr:colOff>
      <xdr:row>51</xdr:row>
      <xdr:rowOff>0</xdr:rowOff>
    </xdr:from>
    <xdr:to>
      <xdr:col>12</xdr:col>
      <xdr:colOff>102288</xdr:colOff>
      <xdr:row>75</xdr:row>
      <xdr:rowOff>131250</xdr:rowOff>
    </xdr:to>
    <xdr:pic>
      <xdr:nvPicPr>
        <xdr:cNvPr id="4" name="Picture 3">
          <a:extLst>
            <a:ext uri="{FF2B5EF4-FFF2-40B4-BE49-F238E27FC236}">
              <a16:creationId xmlns:a16="http://schemas.microsoft.com/office/drawing/2014/main" id="{2032D1C0-69BD-48CE-83D8-587C28B9EDA9}"/>
            </a:ext>
          </a:extLst>
        </xdr:cNvPr>
        <xdr:cNvPicPr>
          <a:picLocks noChangeAspect="1"/>
        </xdr:cNvPicPr>
      </xdr:nvPicPr>
      <xdr:blipFill>
        <a:blip xmlns:r="http://schemas.openxmlformats.org/officeDocument/2006/relationships" r:embed="rId3"/>
        <a:stretch>
          <a:fillRect/>
        </a:stretch>
      </xdr:blipFill>
      <xdr:spPr>
        <a:xfrm>
          <a:off x="44824" y="8819029"/>
          <a:ext cx="10041905" cy="4243809"/>
        </a:xfrm>
        <a:prstGeom prst="rect">
          <a:avLst/>
        </a:prstGeom>
      </xdr:spPr>
    </xdr:pic>
    <xdr:clientData/>
  </xdr:twoCellAnchor>
  <xdr:twoCellAnchor editAs="oneCell">
    <xdr:from>
      <xdr:col>0</xdr:col>
      <xdr:colOff>0</xdr:colOff>
      <xdr:row>77</xdr:row>
      <xdr:rowOff>0</xdr:rowOff>
    </xdr:from>
    <xdr:to>
      <xdr:col>12</xdr:col>
      <xdr:colOff>120321</xdr:colOff>
      <xdr:row>115</xdr:row>
      <xdr:rowOff>60266</xdr:rowOff>
    </xdr:to>
    <xdr:pic>
      <xdr:nvPicPr>
        <xdr:cNvPr id="5" name="Picture 4">
          <a:extLst>
            <a:ext uri="{FF2B5EF4-FFF2-40B4-BE49-F238E27FC236}">
              <a16:creationId xmlns:a16="http://schemas.microsoft.com/office/drawing/2014/main" id="{2ED93B2D-D5EE-4CC0-B3B6-F0EA3945347D}"/>
            </a:ext>
          </a:extLst>
        </xdr:cNvPr>
        <xdr:cNvPicPr>
          <a:picLocks noChangeAspect="1"/>
        </xdr:cNvPicPr>
      </xdr:nvPicPr>
      <xdr:blipFill>
        <a:blip xmlns:r="http://schemas.openxmlformats.org/officeDocument/2006/relationships" r:embed="rId4"/>
        <a:stretch>
          <a:fillRect/>
        </a:stretch>
      </xdr:blipFill>
      <xdr:spPr>
        <a:xfrm>
          <a:off x="0" y="13267765"/>
          <a:ext cx="10104762" cy="64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78442</xdr:colOff>
      <xdr:row>6</xdr:row>
      <xdr:rowOff>11206</xdr:rowOff>
    </xdr:from>
    <xdr:to>
      <xdr:col>12</xdr:col>
      <xdr:colOff>437226</xdr:colOff>
      <xdr:row>15</xdr:row>
      <xdr:rowOff>20517</xdr:rowOff>
    </xdr:to>
    <xdr:pic>
      <xdr:nvPicPr>
        <xdr:cNvPr id="2" name="Picture 1">
          <a:extLst>
            <a:ext uri="{FF2B5EF4-FFF2-40B4-BE49-F238E27FC236}">
              <a16:creationId xmlns:a16="http://schemas.microsoft.com/office/drawing/2014/main" id="{B70E7D64-4583-4CED-8F8C-19DDE54BE43C}"/>
            </a:ext>
          </a:extLst>
        </xdr:cNvPr>
        <xdr:cNvPicPr>
          <a:picLocks noChangeAspect="1"/>
        </xdr:cNvPicPr>
      </xdr:nvPicPr>
      <xdr:blipFill>
        <a:blip xmlns:r="http://schemas.openxmlformats.org/officeDocument/2006/relationships" r:embed="rId1"/>
        <a:stretch>
          <a:fillRect/>
        </a:stretch>
      </xdr:blipFill>
      <xdr:spPr>
        <a:xfrm>
          <a:off x="78442" y="1109382"/>
          <a:ext cx="10083809" cy="17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112059</xdr:colOff>
      <xdr:row>5</xdr:row>
      <xdr:rowOff>78441</xdr:rowOff>
    </xdr:from>
    <xdr:to>
      <xdr:col>19</xdr:col>
      <xdr:colOff>283798</xdr:colOff>
      <xdr:row>37</xdr:row>
      <xdr:rowOff>53412</xdr:rowOff>
    </xdr:to>
    <xdr:pic>
      <xdr:nvPicPr>
        <xdr:cNvPr id="2" name="Picture 1">
          <a:extLst>
            <a:ext uri="{FF2B5EF4-FFF2-40B4-BE49-F238E27FC236}">
              <a16:creationId xmlns:a16="http://schemas.microsoft.com/office/drawing/2014/main" id="{5D66436A-FE1B-4619-B385-EB6666076561}"/>
            </a:ext>
          </a:extLst>
        </xdr:cNvPr>
        <xdr:cNvPicPr>
          <a:picLocks noChangeAspect="1"/>
        </xdr:cNvPicPr>
      </xdr:nvPicPr>
      <xdr:blipFill>
        <a:blip xmlns:r="http://schemas.openxmlformats.org/officeDocument/2006/relationships" r:embed="rId1"/>
        <a:stretch>
          <a:fillRect/>
        </a:stretch>
      </xdr:blipFill>
      <xdr:spPr>
        <a:xfrm>
          <a:off x="112059" y="638735"/>
          <a:ext cx="12925714" cy="5695238"/>
        </a:xfrm>
        <a:prstGeom prst="rect">
          <a:avLst/>
        </a:prstGeom>
      </xdr:spPr>
    </xdr:pic>
    <xdr:clientData/>
  </xdr:twoCellAnchor>
  <xdr:twoCellAnchor editAs="oneCell">
    <xdr:from>
      <xdr:col>0</xdr:col>
      <xdr:colOff>67235</xdr:colOff>
      <xdr:row>70</xdr:row>
      <xdr:rowOff>134470</xdr:rowOff>
    </xdr:from>
    <xdr:to>
      <xdr:col>19</xdr:col>
      <xdr:colOff>134211</xdr:colOff>
      <xdr:row>86</xdr:row>
      <xdr:rowOff>54337</xdr:rowOff>
    </xdr:to>
    <xdr:pic>
      <xdr:nvPicPr>
        <xdr:cNvPr id="3" name="Picture 2">
          <a:extLst>
            <a:ext uri="{FF2B5EF4-FFF2-40B4-BE49-F238E27FC236}">
              <a16:creationId xmlns:a16="http://schemas.microsoft.com/office/drawing/2014/main" id="{85071B25-50E6-4BA5-9440-3D617895D170}"/>
            </a:ext>
          </a:extLst>
        </xdr:cNvPr>
        <xdr:cNvPicPr>
          <a:picLocks noChangeAspect="1"/>
        </xdr:cNvPicPr>
      </xdr:nvPicPr>
      <xdr:blipFill>
        <a:blip xmlns:r="http://schemas.openxmlformats.org/officeDocument/2006/relationships" r:embed="rId2"/>
        <a:stretch>
          <a:fillRect/>
        </a:stretch>
      </xdr:blipFill>
      <xdr:spPr>
        <a:xfrm>
          <a:off x="67235" y="10062882"/>
          <a:ext cx="12826666" cy="2784762"/>
        </a:xfrm>
        <a:prstGeom prst="rect">
          <a:avLst/>
        </a:prstGeom>
      </xdr:spPr>
    </xdr:pic>
    <xdr:clientData/>
  </xdr:twoCellAnchor>
  <xdr:twoCellAnchor editAs="oneCell">
    <xdr:from>
      <xdr:col>0</xdr:col>
      <xdr:colOff>0</xdr:colOff>
      <xdr:row>40</xdr:row>
      <xdr:rowOff>0</xdr:rowOff>
    </xdr:from>
    <xdr:to>
      <xdr:col>15</xdr:col>
      <xdr:colOff>283957</xdr:colOff>
      <xdr:row>66</xdr:row>
      <xdr:rowOff>16546</xdr:rowOff>
    </xdr:to>
    <xdr:pic>
      <xdr:nvPicPr>
        <xdr:cNvPr id="4" name="Picture 3">
          <a:extLst>
            <a:ext uri="{FF2B5EF4-FFF2-40B4-BE49-F238E27FC236}">
              <a16:creationId xmlns:a16="http://schemas.microsoft.com/office/drawing/2014/main" id="{31EC143A-7EBC-4F87-8025-28DB72B2E158}"/>
            </a:ext>
          </a:extLst>
        </xdr:cNvPr>
        <xdr:cNvPicPr>
          <a:picLocks noChangeAspect="1"/>
        </xdr:cNvPicPr>
      </xdr:nvPicPr>
      <xdr:blipFill>
        <a:blip xmlns:r="http://schemas.openxmlformats.org/officeDocument/2006/relationships" r:embed="rId3"/>
        <a:stretch>
          <a:fillRect/>
        </a:stretch>
      </xdr:blipFill>
      <xdr:spPr>
        <a:xfrm>
          <a:off x="0" y="7216588"/>
          <a:ext cx="10623176" cy="4682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_QR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s_QR16"/>
      <sheetName val="NoVLIZ or Errors"/>
      <sheetName val="Stats"/>
    </sheetNames>
    <sheetDataSet>
      <sheetData sheetId="0"/>
      <sheetData sheetId="1"/>
      <sheetData sheetId="2">
        <row r="14">
          <cell r="G14">
            <v>0.35922330097087379</v>
          </cell>
        </row>
        <row r="15">
          <cell r="G15">
            <v>6.3106796116504854E-2</v>
          </cell>
        </row>
        <row r="16">
          <cell r="G16">
            <v>0.39805825242718446</v>
          </cell>
        </row>
        <row r="17">
          <cell r="G17">
            <v>7.7669902912621352E-2</v>
          </cell>
        </row>
        <row r="18">
          <cell r="G18">
            <v>4.3689320388349516E-2</v>
          </cell>
        </row>
        <row r="19">
          <cell r="G19">
            <v>4.8543689320388345E-3</v>
          </cell>
        </row>
        <row r="20">
          <cell r="G20">
            <v>9.7087378640776691E-3</v>
          </cell>
        </row>
        <row r="21">
          <cell r="G21">
            <v>4.3689320388349516E-2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zoomScale="85" zoomScaleNormal="85" workbookViewId="0">
      <selection activeCell="E10" sqref="E10"/>
    </sheetView>
  </sheetViews>
  <sheetFormatPr defaultRowHeight="14.4"/>
  <cols>
    <col min="1" max="1" width="14" bestFit="1" customWidth="1"/>
    <col min="2" max="2" width="36.44140625" customWidth="1"/>
    <col min="5" max="5" width="13.44140625" customWidth="1"/>
    <col min="6" max="6" width="27.44140625" customWidth="1"/>
    <col min="7" max="7" width="14.109375" customWidth="1"/>
    <col min="8" max="8" width="14.6640625" bestFit="1" customWidth="1"/>
  </cols>
  <sheetData>
    <row r="1" spans="1:8" s="16" customFormat="1" ht="13.8">
      <c r="A1" s="18" t="s">
        <v>0</v>
      </c>
      <c r="B1" s="18" t="s">
        <v>1</v>
      </c>
      <c r="C1" s="7"/>
      <c r="D1" s="7"/>
      <c r="E1" s="2" t="s">
        <v>11</v>
      </c>
      <c r="F1" s="2" t="s">
        <v>12</v>
      </c>
      <c r="G1" s="2" t="s">
        <v>13</v>
      </c>
      <c r="H1" s="2" t="s">
        <v>14</v>
      </c>
    </row>
    <row r="2" spans="1:8" s="16" customFormat="1" ht="38.4" customHeight="1">
      <c r="A2" s="44" t="s">
        <v>2</v>
      </c>
      <c r="B2" s="11" t="s">
        <v>2</v>
      </c>
      <c r="C2" s="7"/>
      <c r="D2" s="7"/>
      <c r="E2" s="10" t="s">
        <v>2</v>
      </c>
      <c r="F2" s="11" t="s">
        <v>15</v>
      </c>
      <c r="G2" s="11" t="s">
        <v>16</v>
      </c>
      <c r="H2" s="11" t="s">
        <v>17</v>
      </c>
    </row>
    <row r="3" spans="1:8" s="16" customFormat="1" ht="34.200000000000003">
      <c r="A3" s="44" t="s">
        <v>3</v>
      </c>
      <c r="B3" s="29" t="s">
        <v>49</v>
      </c>
      <c r="C3" s="7"/>
      <c r="D3" s="7"/>
      <c r="E3" s="10" t="s">
        <v>3</v>
      </c>
      <c r="F3" s="11" t="s">
        <v>18</v>
      </c>
      <c r="G3" s="11" t="s">
        <v>16</v>
      </c>
      <c r="H3" s="11" t="s">
        <v>19</v>
      </c>
    </row>
    <row r="4" spans="1:8" s="16" customFormat="1" ht="57">
      <c r="A4" s="44" t="s">
        <v>4</v>
      </c>
      <c r="B4" s="11" t="s">
        <v>5</v>
      </c>
      <c r="C4" s="7"/>
      <c r="D4" s="7"/>
      <c r="E4" s="10" t="s">
        <v>4</v>
      </c>
      <c r="F4" s="11" t="s">
        <v>20</v>
      </c>
      <c r="G4" s="11" t="s">
        <v>16</v>
      </c>
      <c r="H4" s="11" t="s">
        <v>19</v>
      </c>
    </row>
    <row r="5" spans="1:8" s="16" customFormat="1" ht="79.8">
      <c r="A5" s="44" t="s">
        <v>6</v>
      </c>
      <c r="B5" s="11" t="s">
        <v>7</v>
      </c>
      <c r="C5" s="7"/>
      <c r="D5" s="7"/>
      <c r="E5" s="10" t="s">
        <v>6</v>
      </c>
      <c r="F5" s="11" t="s">
        <v>21</v>
      </c>
      <c r="G5" s="11" t="s">
        <v>22</v>
      </c>
      <c r="H5" s="11" t="s">
        <v>23</v>
      </c>
    </row>
    <row r="6" spans="1:8" s="16" customFormat="1" ht="57">
      <c r="A6" s="44" t="s">
        <v>8</v>
      </c>
      <c r="B6" s="24" t="s">
        <v>35</v>
      </c>
      <c r="C6" s="7"/>
      <c r="D6" s="7"/>
      <c r="E6" s="10" t="s">
        <v>8</v>
      </c>
      <c r="F6" s="11" t="s">
        <v>15</v>
      </c>
      <c r="G6" s="11" t="s">
        <v>24</v>
      </c>
      <c r="H6" s="11" t="s">
        <v>17</v>
      </c>
    </row>
    <row r="7" spans="1:8" s="16" customFormat="1" ht="57">
      <c r="A7" s="44" t="s">
        <v>9</v>
      </c>
      <c r="B7" s="11" t="s">
        <v>47</v>
      </c>
      <c r="C7" s="7"/>
      <c r="D7" s="7"/>
      <c r="E7" s="10" t="s">
        <v>9</v>
      </c>
      <c r="F7" s="11" t="s">
        <v>25</v>
      </c>
      <c r="G7" s="11" t="s">
        <v>46</v>
      </c>
      <c r="H7" s="11" t="s">
        <v>48</v>
      </c>
    </row>
    <row r="8" spans="1:8" s="16" customFormat="1" ht="79.8">
      <c r="A8" s="44" t="s">
        <v>10</v>
      </c>
      <c r="B8" s="11" t="s">
        <v>43</v>
      </c>
      <c r="C8" s="7"/>
      <c r="D8" s="7"/>
      <c r="E8" s="160" t="s">
        <v>10</v>
      </c>
      <c r="F8" s="161" t="s">
        <v>26</v>
      </c>
      <c r="G8" s="161" t="s">
        <v>16</v>
      </c>
      <c r="H8" s="3" t="s">
        <v>45</v>
      </c>
    </row>
    <row r="9" spans="1:8" s="16" customFormat="1" ht="24">
      <c r="A9" s="7"/>
      <c r="B9" s="7"/>
      <c r="C9" s="7"/>
      <c r="D9" s="7"/>
      <c r="E9" s="160"/>
      <c r="F9" s="161"/>
      <c r="G9" s="161"/>
      <c r="H9" s="19" t="s">
        <v>44</v>
      </c>
    </row>
    <row r="10" spans="1:8" s="16" customFormat="1" ht="13.8">
      <c r="E10" s="7" t="s">
        <v>29</v>
      </c>
      <c r="F10" s="20"/>
      <c r="G10" s="20"/>
      <c r="H10" s="20"/>
    </row>
    <row r="11" spans="1:8" s="16" customFormat="1" ht="13.8">
      <c r="E11" s="7" t="s">
        <v>30</v>
      </c>
      <c r="F11" s="20"/>
      <c r="G11" s="20"/>
      <c r="H11" s="20"/>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92"/>
  <sheetViews>
    <sheetView zoomScale="85" zoomScaleNormal="85" workbookViewId="0">
      <selection activeCell="C91" sqref="C91"/>
    </sheetView>
  </sheetViews>
  <sheetFormatPr defaultRowHeight="14.4"/>
  <cols>
    <col min="1" max="1" width="16.44140625" customWidth="1"/>
    <col min="2" max="2" width="19.77734375" customWidth="1"/>
  </cols>
  <sheetData>
    <row r="1" spans="1:2" s="77" customFormat="1">
      <c r="A1" s="83" t="s">
        <v>194</v>
      </c>
    </row>
    <row r="2" spans="1:2" s="77" customFormat="1">
      <c r="A2" s="83" t="s">
        <v>208</v>
      </c>
    </row>
    <row r="3" spans="1:2" s="77" customFormat="1">
      <c r="A3" s="83"/>
    </row>
    <row r="4" spans="1:2" s="77" customFormat="1">
      <c r="A4" s="83"/>
      <c r="B4" s="77" t="s">
        <v>432</v>
      </c>
    </row>
    <row r="5" spans="1:2" ht="15.6">
      <c r="A5" s="6" t="s">
        <v>266</v>
      </c>
    </row>
    <row r="40" spans="1:1" ht="15.6">
      <c r="A40" s="6" t="s">
        <v>267</v>
      </c>
    </row>
    <row r="70" spans="1:1" ht="15.6">
      <c r="A70" s="6" t="s">
        <v>268</v>
      </c>
    </row>
    <row r="89" spans="1:3">
      <c r="A89" s="94" t="s">
        <v>192</v>
      </c>
      <c r="B89" s="95"/>
      <c r="C89" s="96"/>
    </row>
    <row r="90" spans="1:3" ht="66">
      <c r="A90" s="98" t="s">
        <v>263</v>
      </c>
      <c r="B90" s="98" t="s">
        <v>412</v>
      </c>
      <c r="C90" s="86"/>
    </row>
    <row r="91" spans="1:3" ht="225">
      <c r="A91" s="98" t="s">
        <v>264</v>
      </c>
      <c r="B91" s="133" t="s">
        <v>433</v>
      </c>
      <c r="C91" s="8"/>
    </row>
    <row r="92" spans="1:3" ht="66">
      <c r="A92" s="98" t="s">
        <v>265</v>
      </c>
      <c r="B92" s="98" t="s">
        <v>412</v>
      </c>
    </row>
  </sheetData>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tabSelected="1" workbookViewId="0">
      <selection activeCell="F7" sqref="F7"/>
    </sheetView>
  </sheetViews>
  <sheetFormatPr defaultColWidth="8.88671875" defaultRowHeight="13.8"/>
  <cols>
    <col min="1" max="1" width="48.33203125" style="86" customWidth="1"/>
    <col min="2" max="2" width="80.21875" style="86" customWidth="1"/>
    <col min="3" max="16384" width="8.88671875" style="86"/>
  </cols>
  <sheetData>
    <row r="1" spans="1:2" ht="16.2" thickBot="1">
      <c r="A1" s="162" t="s">
        <v>181</v>
      </c>
      <c r="B1" s="163"/>
    </row>
    <row r="2" spans="1:2" ht="14.4" thickBot="1">
      <c r="A2" s="71" t="s">
        <v>182</v>
      </c>
      <c r="B2" s="72" t="s">
        <v>183</v>
      </c>
    </row>
    <row r="3" spans="1:2">
      <c r="A3" s="100" t="s">
        <v>258</v>
      </c>
      <c r="B3" s="92"/>
    </row>
    <row r="4" spans="1:2" ht="46.2" thickBot="1">
      <c r="A4" s="93" t="str">
        <f>'1(Data)'!A58</f>
        <v>1A) Volume and coverage of available data</v>
      </c>
      <c r="B4" s="93" t="str">
        <f>'1(Data)'!B58</f>
        <v>Compared to the previous quarter there was an increase, for all sub-themes, of the number of available records. The most pronounced increase was for the Angiosperms and Zooplankton sub-themes.The Baltic and the Arctic did not see an addition of data and data for the Black Sea covered only the Benthos sub-theme. All other sea regions exhibit an increase in the data made available for most sub-themes</v>
      </c>
    </row>
    <row r="5" spans="1:2" ht="34.799999999999997" thickBot="1">
      <c r="A5" s="93" t="str">
        <f>'1(Data)'!A59</f>
        <v>1B) Usage of data in this quarter</v>
      </c>
      <c r="B5" s="93" t="str">
        <f>'1(Data)'!B59</f>
        <v>This quarter there was a ~30% decrease in the number of data requests, also clear from the volume of downloaded data. The information collated includes only the information for valid requests (where errors did not occur) and excluding VLIZ system tests</v>
      </c>
    </row>
    <row r="6" spans="1:2" ht="23.4" thickBot="1">
      <c r="A6" s="101" t="s">
        <v>259</v>
      </c>
      <c r="B6" s="78"/>
    </row>
    <row r="7" spans="1:2" ht="46.2" thickBot="1">
      <c r="A7" s="78" t="str">
        <f>'2(Products)'!A74</f>
        <v>2A) Volume and coverage of available data products</v>
      </c>
      <c r="B7" s="78" t="str">
        <f>'2(Products)'!B74</f>
        <v>Several products have been published during the quarter as a result of the activities of WP4. The remaining products will be published until the end of Phase III and will be included in the next Quarterly Report. Volume and sea basin coverage are not available for EMODnet Biology products. This will be an update that will be done during Phase IV</v>
      </c>
    </row>
    <row r="8" spans="1:2" ht="14.4" thickBot="1">
      <c r="A8" s="78" t="str">
        <f>'2(Products)'!A75</f>
        <v>2B) Usage of data products in this quarter</v>
      </c>
      <c r="B8" s="78" t="str">
        <f>'2(Products)'!B75</f>
        <v>There was no increase or decrease in the trend of product usage in the Biology portal</v>
      </c>
    </row>
    <row r="9" spans="1:2" ht="23.4" thickBot="1">
      <c r="A9" s="73" t="str">
        <f>'3(Data providers)'!A31</f>
        <v>3) Organisations supplying/ approached to supply data anad data products</v>
      </c>
      <c r="B9" s="73" t="str">
        <f>'3(Data providers)'!B31</f>
        <v>Apart from two datasets that were submitted via EMODnet Ingestion, all others were from project partners or data grant holders. All the data ingested are freely and openly available</v>
      </c>
    </row>
    <row r="10" spans="1:2" ht="23.4" thickBot="1">
      <c r="A10" s="74" t="str">
        <f>'4(Web services)'!A15</f>
        <v>4) Online 'Web' interfaces to access or view data</v>
      </c>
      <c r="B10" s="74" t="str">
        <f>'4(Web services)'!B15</f>
        <v>The % of data and data products available through the various interfaces has not changed since the previous quarter. All data and products are freelly and openly available for download through the portal.</v>
      </c>
    </row>
    <row r="11" spans="1:2" ht="34.799999999999997" thickBot="1">
      <c r="A11" s="73" t="str">
        <f>'5(User stats)&amp;6(Use case stats)'!A93</f>
        <v>5) Statistics on information volunteered through download forms</v>
      </c>
      <c r="B11" s="73" t="str">
        <f>'5(User stats)&amp;6(Use case stats)'!B93</f>
        <v>The majority of the portal's users are from academia/research and the main purpose is GIS analysis and mapping, visualisation and communication. From all the user's details the vast majority are from european countries. North America and Asia are the other world regions where users can be found</v>
      </c>
    </row>
    <row r="12" spans="1:2" ht="14.4" thickBot="1">
      <c r="A12" s="74" t="str">
        <f>'5(User stats)&amp;6(Use case stats)'!A94</f>
        <v>6) Published use cases</v>
      </c>
      <c r="B12" s="74" t="str">
        <f>'5(User stats)&amp;6(Use case stats)'!B94</f>
        <v>There was no significant change in the uptake of use cases during the reporting period</v>
      </c>
    </row>
    <row r="13" spans="1:2" ht="23.4" thickBot="1">
      <c r="A13" s="73" t="str">
        <f>'8(User friendliness)'!A76</f>
        <v>8.1) Technical monitoring</v>
      </c>
      <c r="B13" s="73" t="str">
        <f>'8(User friendliness)'!B76</f>
        <v>In general, the average response time is below 700ms and the portal has had a 100% uptime during the reporting period</v>
      </c>
    </row>
    <row r="14" spans="1:2" ht="14.4" thickBot="1">
      <c r="A14" s="74" t="str">
        <f>'8(User friendliness)'!A77</f>
        <v>8.2) Visual Harmonisation score</v>
      </c>
      <c r="B14" s="74" t="str">
        <f>'8(User friendliness)'!B77</f>
        <v>The portal is fully compliant with the harmonisation guidelines defined for EMODnet</v>
      </c>
    </row>
    <row r="15" spans="1:2" ht="14.4" thickBot="1">
      <c r="A15" s="73" t="str">
        <f>'9-10-11(User stats)'!A90</f>
        <v>9) Visibility &amp; analytics for web pages</v>
      </c>
      <c r="B15" s="73" t="str">
        <f>'9-10-11(User stats)'!B90</f>
        <v>No significant changes are observed in this indicator when compared to the previous quarter</v>
      </c>
    </row>
    <row r="16" spans="1:2" ht="46.2" thickBot="1">
      <c r="A16" s="74" t="str">
        <f>'9-10-11(User stats)'!A91</f>
        <v>10) Visibility &amp; analytics for web sections</v>
      </c>
      <c r="B16" s="74" t="str">
        <f>'9-10-11(User stats)'!B91</f>
        <v>There is a noticeable decrease in the number of page views over the last two quarters which could potentially be due to COVID impacting users work. It was also recently detected that the evolution graphs included in the previous report were incorrect (they showed an increase in pageviews). This has now been corrected for the report.</v>
      </c>
    </row>
    <row r="17" spans="1:2" ht="14.4" thickBot="1">
      <c r="A17" s="73" t="str">
        <f>'9-10-11(User stats)'!A92</f>
        <v>11) Average visit duration for web pages</v>
      </c>
      <c r="B17" s="73" t="str">
        <f>'9-10-11(User stats)'!B92</f>
        <v>No significant changes are observed in this indicator when compared to the previous quarter</v>
      </c>
    </row>
    <row r="18" spans="1:2">
      <c r="A18" s="75"/>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9"/>
  <sheetViews>
    <sheetView zoomScaleNormal="100" workbookViewId="0">
      <selection activeCell="B66" sqref="B66"/>
    </sheetView>
  </sheetViews>
  <sheetFormatPr defaultColWidth="9.109375" defaultRowHeight="13.8"/>
  <cols>
    <col min="1" max="1" width="15.88671875" style="48" customWidth="1"/>
    <col min="2" max="2" width="16.6640625" style="48" customWidth="1"/>
    <col min="3" max="3" width="14.44140625" style="48" customWidth="1"/>
    <col min="4" max="4" width="16.6640625" style="48" customWidth="1"/>
    <col min="5" max="5" width="17.88671875" style="48" customWidth="1"/>
    <col min="6" max="6" width="16.109375" style="48" customWidth="1"/>
    <col min="7" max="7" width="14.77734375" style="48" customWidth="1"/>
    <col min="8" max="8" width="15" style="48" customWidth="1"/>
    <col min="9" max="9" width="16.33203125" style="48" customWidth="1"/>
    <col min="10" max="10" width="13" style="48" customWidth="1"/>
    <col min="11" max="11" width="18.88671875" style="48" customWidth="1"/>
    <col min="12" max="12" width="14.109375" style="48" customWidth="1"/>
    <col min="13" max="13" width="14.21875" style="48" customWidth="1"/>
    <col min="14" max="14" width="15.109375" style="48" customWidth="1"/>
    <col min="15" max="15" width="16.109375" style="48" customWidth="1"/>
    <col min="16" max="16" width="24.77734375" style="48" customWidth="1"/>
    <col min="17" max="17" width="19.33203125" style="48" customWidth="1"/>
    <col min="18" max="18" width="20" style="48" customWidth="1"/>
    <col min="19" max="19" width="12.109375" style="48" bestFit="1" customWidth="1"/>
    <col min="20" max="20" width="9.109375" style="48"/>
    <col min="21" max="21" width="10.21875" style="48" customWidth="1"/>
    <col min="22" max="22" width="12" style="48" customWidth="1"/>
    <col min="23" max="16384" width="9.109375" style="48"/>
  </cols>
  <sheetData>
    <row r="1" spans="1:17" ht="15.6">
      <c r="A1" s="47" t="s">
        <v>247</v>
      </c>
    </row>
    <row r="2" spans="1:17" s="86" customFormat="1">
      <c r="A2" s="83" t="s">
        <v>209</v>
      </c>
    </row>
    <row r="3" spans="1:17" s="86" customFormat="1">
      <c r="A3" s="83" t="s">
        <v>184</v>
      </c>
    </row>
    <row r="4" spans="1:17" s="77" customFormat="1" ht="14.4">
      <c r="A4" s="83" t="s">
        <v>208</v>
      </c>
    </row>
    <row r="5" spans="1:17" s="59" customFormat="1">
      <c r="A5" s="63" t="s">
        <v>248</v>
      </c>
    </row>
    <row r="6" spans="1:17" ht="32.25" customHeight="1">
      <c r="A6" s="81" t="s">
        <v>38</v>
      </c>
      <c r="B6" s="81" t="s">
        <v>39</v>
      </c>
      <c r="C6" s="81" t="s">
        <v>53</v>
      </c>
      <c r="H6" s="49"/>
      <c r="I6" s="49"/>
      <c r="J6" s="49"/>
      <c r="K6" s="49"/>
      <c r="L6" s="49"/>
      <c r="M6" s="49"/>
      <c r="N6" s="49"/>
      <c r="O6" s="49"/>
      <c r="P6" s="49"/>
      <c r="Q6" s="49"/>
    </row>
    <row r="7" spans="1:17" ht="18" customHeight="1">
      <c r="A7" s="115">
        <v>44287</v>
      </c>
      <c r="B7" s="50" t="s">
        <v>9</v>
      </c>
      <c r="C7" s="50" t="s">
        <v>19</v>
      </c>
      <c r="E7" s="49"/>
      <c r="F7" s="49"/>
      <c r="G7" s="49"/>
      <c r="H7" s="49"/>
      <c r="I7" s="49"/>
      <c r="J7" s="49"/>
      <c r="K7" s="49"/>
      <c r="L7" s="49"/>
      <c r="M7" s="49"/>
      <c r="N7" s="49"/>
      <c r="O7" s="49"/>
      <c r="P7" s="49"/>
      <c r="Q7" s="49"/>
    </row>
    <row r="8" spans="1:17">
      <c r="B8" s="107"/>
      <c r="C8" s="107"/>
      <c r="D8" s="107"/>
    </row>
    <row r="9" spans="1:17" ht="66">
      <c r="A9" s="26" t="s">
        <v>217</v>
      </c>
      <c r="B9" s="34" t="s">
        <v>310</v>
      </c>
      <c r="C9" s="34" t="s">
        <v>288</v>
      </c>
      <c r="D9" s="34" t="s">
        <v>292</v>
      </c>
      <c r="E9" s="34" t="s">
        <v>294</v>
      </c>
    </row>
    <row r="10" spans="1:17">
      <c r="A10" s="51" t="s">
        <v>329</v>
      </c>
      <c r="B10" s="53">
        <v>1663744</v>
      </c>
      <c r="C10" s="53">
        <v>1634841</v>
      </c>
      <c r="D10" s="119">
        <f>(B10-C10)/C10</f>
        <v>1.7679395121605098E-2</v>
      </c>
      <c r="E10" s="53" t="s">
        <v>338</v>
      </c>
    </row>
    <row r="11" spans="1:17">
      <c r="A11" s="51" t="s">
        <v>330</v>
      </c>
      <c r="B11" s="53">
        <v>17873</v>
      </c>
      <c r="C11" s="53">
        <v>14458</v>
      </c>
      <c r="D11" s="119">
        <f t="shared" ref="D11:D18" si="0">(B11-C11)/C11</f>
        <v>0.23620141098353853</v>
      </c>
      <c r="E11" s="53" t="s">
        <v>338</v>
      </c>
    </row>
    <row r="12" spans="1:17">
      <c r="A12" s="51" t="s">
        <v>331</v>
      </c>
      <c r="B12" s="53">
        <v>6298897</v>
      </c>
      <c r="C12" s="53">
        <v>5935124</v>
      </c>
      <c r="D12" s="119">
        <f t="shared" si="0"/>
        <v>6.1291558525146228E-2</v>
      </c>
      <c r="E12" s="53" t="s">
        <v>338</v>
      </c>
    </row>
    <row r="13" spans="1:17">
      <c r="A13" s="51" t="s">
        <v>332</v>
      </c>
      <c r="B13" s="53">
        <v>2067440</v>
      </c>
      <c r="C13" s="53">
        <v>2067432</v>
      </c>
      <c r="D13" s="119">
        <f t="shared" si="0"/>
        <v>3.8695347658351039E-6</v>
      </c>
      <c r="E13" s="53" t="s">
        <v>338</v>
      </c>
    </row>
    <row r="14" spans="1:17">
      <c r="A14" s="51" t="s">
        <v>333</v>
      </c>
      <c r="B14" s="53">
        <v>8000358</v>
      </c>
      <c r="C14" s="53">
        <v>7990675</v>
      </c>
      <c r="D14" s="119">
        <f t="shared" si="0"/>
        <v>1.2117874897927896E-3</v>
      </c>
      <c r="E14" s="53" t="s">
        <v>338</v>
      </c>
    </row>
    <row r="15" spans="1:17">
      <c r="A15" s="51" t="s">
        <v>334</v>
      </c>
      <c r="B15" s="53">
        <v>294806</v>
      </c>
      <c r="C15" s="53">
        <v>294343</v>
      </c>
      <c r="D15" s="119">
        <f t="shared" si="0"/>
        <v>1.5729947714061487E-3</v>
      </c>
      <c r="E15" s="53" t="s">
        <v>338</v>
      </c>
    </row>
    <row r="16" spans="1:17">
      <c r="A16" s="51" t="s">
        <v>335</v>
      </c>
      <c r="B16" s="53">
        <v>2443335</v>
      </c>
      <c r="C16" s="53">
        <v>2427735</v>
      </c>
      <c r="D16" s="119">
        <f t="shared" si="0"/>
        <v>6.4257425130831826E-3</v>
      </c>
      <c r="E16" s="53" t="s">
        <v>338</v>
      </c>
    </row>
    <row r="17" spans="1:15">
      <c r="A17" s="51" t="s">
        <v>336</v>
      </c>
      <c r="B17" s="53">
        <v>15245</v>
      </c>
      <c r="C17" s="53">
        <v>15224</v>
      </c>
      <c r="D17" s="119">
        <f t="shared" si="0"/>
        <v>1.3794009458749344E-3</v>
      </c>
      <c r="E17" s="53" t="s">
        <v>338</v>
      </c>
    </row>
    <row r="18" spans="1:15">
      <c r="A18" s="51" t="s">
        <v>337</v>
      </c>
      <c r="B18" s="53">
        <v>3409566</v>
      </c>
      <c r="C18" s="53">
        <v>2802414</v>
      </c>
      <c r="D18" s="119">
        <f t="shared" si="0"/>
        <v>0.21665321397909088</v>
      </c>
      <c r="E18" s="53" t="s">
        <v>338</v>
      </c>
    </row>
    <row r="19" spans="1:15" customFormat="1" ht="14.4"/>
    <row r="20" spans="1:15" customFormat="1" ht="15.6">
      <c r="B20" s="164" t="s">
        <v>281</v>
      </c>
      <c r="C20" s="165"/>
      <c r="D20" s="165"/>
      <c r="E20" s="165"/>
      <c r="F20" s="165"/>
      <c r="G20" s="165"/>
      <c r="H20" s="165"/>
      <c r="I20" s="165"/>
      <c r="J20" s="165"/>
      <c r="K20" s="165"/>
      <c r="L20" s="165"/>
      <c r="M20" s="165"/>
      <c r="N20" s="165"/>
      <c r="O20" s="166"/>
    </row>
    <row r="21" spans="1:15" customFormat="1" ht="14.4">
      <c r="B21" s="167" t="s">
        <v>245</v>
      </c>
      <c r="C21" s="168"/>
      <c r="D21" s="167" t="s">
        <v>125</v>
      </c>
      <c r="E21" s="168"/>
      <c r="F21" s="167" t="s">
        <v>118</v>
      </c>
      <c r="G21" s="168"/>
      <c r="H21" s="167" t="s">
        <v>119</v>
      </c>
      <c r="I21" s="168"/>
      <c r="J21" s="167" t="s">
        <v>120</v>
      </c>
      <c r="K21" s="168"/>
      <c r="L21" s="167" t="s">
        <v>121</v>
      </c>
      <c r="M21" s="168"/>
      <c r="N21" s="167" t="s">
        <v>122</v>
      </c>
      <c r="O21" s="168"/>
    </row>
    <row r="22" spans="1:15" customFormat="1" ht="40.200000000000003">
      <c r="A22" s="26" t="s">
        <v>293</v>
      </c>
      <c r="B22" s="5" t="s">
        <v>239</v>
      </c>
      <c r="C22" s="5" t="s">
        <v>240</v>
      </c>
      <c r="D22" s="5" t="s">
        <v>239</v>
      </c>
      <c r="E22" s="5" t="s">
        <v>240</v>
      </c>
      <c r="F22" s="5" t="s">
        <v>239</v>
      </c>
      <c r="G22" s="5" t="s">
        <v>240</v>
      </c>
      <c r="H22" s="5" t="s">
        <v>239</v>
      </c>
      <c r="I22" s="5" t="s">
        <v>240</v>
      </c>
      <c r="J22" s="5" t="s">
        <v>239</v>
      </c>
      <c r="K22" s="5" t="s">
        <v>240</v>
      </c>
      <c r="L22" s="5" t="s">
        <v>239</v>
      </c>
      <c r="M22" s="5" t="s">
        <v>240</v>
      </c>
      <c r="N22" s="5" t="s">
        <v>239</v>
      </c>
      <c r="O22" s="5" t="s">
        <v>240</v>
      </c>
    </row>
    <row r="23" spans="1:15" customFormat="1" ht="14.4">
      <c r="A23" s="51" t="s">
        <v>329</v>
      </c>
      <c r="B23" s="120">
        <v>5.96521807183924E-2</v>
      </c>
      <c r="C23" s="120">
        <v>0.1019981195327383</v>
      </c>
      <c r="D23" s="120">
        <v>2.2315363759654705E-2</v>
      </c>
      <c r="E23" s="120"/>
      <c r="F23" s="120">
        <v>0.10237923715434882</v>
      </c>
      <c r="G23" s="120"/>
      <c r="H23" s="120">
        <v>0.15113166596172312</v>
      </c>
      <c r="I23" s="120"/>
      <c r="J23" s="120">
        <v>8.133856771096093E-2</v>
      </c>
      <c r="K23" s="120">
        <v>5.9549745824255651E-2</v>
      </c>
      <c r="L23" s="120">
        <v>2.5535021894869336E-2</v>
      </c>
      <c r="M23" s="120">
        <v>1.4427340471999006E-2</v>
      </c>
      <c r="N23" s="120">
        <v>0.11750539750876332</v>
      </c>
      <c r="O23" s="120">
        <v>0.29198380223461318</v>
      </c>
    </row>
    <row r="24" spans="1:15" customFormat="1" ht="14.4">
      <c r="A24" s="51" t="s">
        <v>330</v>
      </c>
      <c r="B24" s="120">
        <v>5.7029453865076185E-4</v>
      </c>
      <c r="C24" s="120">
        <v>1.5806754914074461E-2</v>
      </c>
      <c r="D24" s="120">
        <v>4.6326268963170492E-6</v>
      </c>
      <c r="E24" s="120"/>
      <c r="F24" s="120">
        <v>1.6815664320763979E-3</v>
      </c>
      <c r="G24" s="120"/>
      <c r="H24" s="120">
        <v>8.2123351744189943E-4</v>
      </c>
      <c r="I24" s="120"/>
      <c r="J24" s="120">
        <v>9.6208674267961314E-5</v>
      </c>
      <c r="K24" s="120">
        <v>3.0577533157516434E-4</v>
      </c>
      <c r="L24" s="120">
        <v>8.7574054979722149E-5</v>
      </c>
      <c r="M24" s="120"/>
      <c r="N24" s="120">
        <v>1.3834515644777223E-3</v>
      </c>
      <c r="O24" s="120">
        <v>3.9858375559183035E-3</v>
      </c>
    </row>
    <row r="25" spans="1:15" customFormat="1" ht="14.4">
      <c r="A25" s="51" t="s">
        <v>331</v>
      </c>
      <c r="B25" s="120">
        <v>0.25729015648920783</v>
      </c>
      <c r="C25" s="120">
        <v>0.72811987732658601</v>
      </c>
      <c r="D25" s="120">
        <v>0.25407294765942312</v>
      </c>
      <c r="E25" s="120"/>
      <c r="F25" s="120">
        <v>0.25813687851955136</v>
      </c>
      <c r="G25" s="120"/>
      <c r="H25" s="120">
        <v>0.12949247151153276</v>
      </c>
      <c r="I25" s="120">
        <v>0.99524375743162896</v>
      </c>
      <c r="J25" s="120">
        <v>0.28018077844550249</v>
      </c>
      <c r="K25" s="120">
        <v>0.59519168291098112</v>
      </c>
      <c r="L25" s="120">
        <v>0.21456483964051798</v>
      </c>
      <c r="M25" s="120">
        <v>0.73965930298738602</v>
      </c>
      <c r="N25" s="120">
        <v>0.28278210701848916</v>
      </c>
      <c r="O25" s="120">
        <v>0.2885491975321729</v>
      </c>
    </row>
    <row r="26" spans="1:15" customFormat="1" ht="14.4">
      <c r="A26" s="51" t="s">
        <v>332</v>
      </c>
      <c r="B26" s="120">
        <v>0.11297713556101674</v>
      </c>
      <c r="C26" s="120">
        <v>1.4768067499892901E-5</v>
      </c>
      <c r="D26" s="120">
        <v>0.20819604350499921</v>
      </c>
      <c r="E26" s="120"/>
      <c r="F26" s="120">
        <v>1.2356044467755956E-2</v>
      </c>
      <c r="G26" s="120"/>
      <c r="H26" s="121"/>
      <c r="I26" s="120"/>
      <c r="J26" s="120">
        <v>9.9341322564219237E-3</v>
      </c>
      <c r="K26" s="120"/>
      <c r="L26" s="120">
        <v>8.5775126636692622E-2</v>
      </c>
      <c r="M26" s="120"/>
      <c r="N26" s="120">
        <v>8.110916725430295E-2</v>
      </c>
      <c r="O26" s="120">
        <v>1.0600631797652582E-4</v>
      </c>
    </row>
    <row r="27" spans="1:15" customFormat="1" ht="14.4">
      <c r="A27" s="51" t="s">
        <v>333</v>
      </c>
      <c r="B27" s="120">
        <v>0.23519033731194894</v>
      </c>
      <c r="C27" s="120">
        <v>1.8730832279057363E-2</v>
      </c>
      <c r="D27" s="120">
        <v>0.13334205811398814</v>
      </c>
      <c r="E27" s="120"/>
      <c r="F27" s="120">
        <v>0.27168112397111721</v>
      </c>
      <c r="G27" s="120"/>
      <c r="H27" s="120">
        <v>6.2364349820775988E-4</v>
      </c>
      <c r="I27" s="120"/>
      <c r="J27" s="120">
        <v>0.24773029658083756</v>
      </c>
      <c r="K27" s="120">
        <v>0.10646714826281389</v>
      </c>
      <c r="L27" s="120">
        <v>0.50843761107738583</v>
      </c>
      <c r="M27" s="120">
        <v>2.2567537160328777E-2</v>
      </c>
      <c r="N27" s="120">
        <v>0.22750931366212812</v>
      </c>
      <c r="O27" s="120">
        <v>0.18900926495219117</v>
      </c>
    </row>
    <row r="28" spans="1:15" customFormat="1" ht="14.4">
      <c r="A28" s="51" t="s">
        <v>334</v>
      </c>
      <c r="B28" s="120">
        <v>1.5347589811124052E-2</v>
      </c>
      <c r="C28" s="120">
        <v>1.7869361674895945E-3</v>
      </c>
      <c r="D28" s="120">
        <v>5.0650826171099173E-2</v>
      </c>
      <c r="E28" s="120"/>
      <c r="F28" s="120">
        <v>4.9559923175030995E-3</v>
      </c>
      <c r="G28" s="120"/>
      <c r="H28" s="120">
        <v>7.9468235860735703E-3</v>
      </c>
      <c r="I28" s="120"/>
      <c r="J28" s="120">
        <v>2.7419472166361203E-2</v>
      </c>
      <c r="K28" s="121"/>
      <c r="L28" s="120">
        <v>3.7395205984751545E-3</v>
      </c>
      <c r="M28" s="120"/>
      <c r="N28" s="120">
        <v>1.5162936295958773E-2</v>
      </c>
      <c r="O28" s="120">
        <v>2.1201263595310715E-3</v>
      </c>
    </row>
    <row r="29" spans="1:15" customFormat="1" ht="14.4">
      <c r="A29" s="51" t="s">
        <v>335</v>
      </c>
      <c r="B29" s="120">
        <v>0.10699484005424198</v>
      </c>
      <c r="C29" s="120">
        <v>2.3495995392362912E-2</v>
      </c>
      <c r="D29" s="120">
        <v>3.9589271299370732E-2</v>
      </c>
      <c r="E29" s="120"/>
      <c r="F29" s="120">
        <v>0.10433465685004739</v>
      </c>
      <c r="G29" s="120"/>
      <c r="H29" s="120">
        <v>0.28761079705961357</v>
      </c>
      <c r="I29" s="120"/>
      <c r="J29" s="120">
        <v>0.10000539707197109</v>
      </c>
      <c r="K29" s="120">
        <v>3.1915300233154031E-3</v>
      </c>
      <c r="L29" s="120">
        <v>8.8896748562416361E-2</v>
      </c>
      <c r="M29" s="121">
        <v>9.8542706251406376E-2</v>
      </c>
      <c r="N29" s="120">
        <v>6.5055498036164283E-2</v>
      </c>
      <c r="O29" s="120">
        <v>9.7313799902474241E-3</v>
      </c>
    </row>
    <row r="30" spans="1:15" customFormat="1" ht="14.4">
      <c r="A30" s="51" t="s">
        <v>336</v>
      </c>
      <c r="B30" s="120">
        <v>9.3466951177856306E-4</v>
      </c>
      <c r="C30" s="120">
        <v>5.4149580833051658E-5</v>
      </c>
      <c r="D30" s="120">
        <v>1.2739723964871885E-5</v>
      </c>
      <c r="E30" s="120"/>
      <c r="F30" s="120"/>
      <c r="G30" s="120"/>
      <c r="H30" s="120">
        <v>3.0873440505230221E-6</v>
      </c>
      <c r="I30" s="120"/>
      <c r="J30" s="120">
        <v>3.0516922167183047E-3</v>
      </c>
      <c r="K30" s="120"/>
      <c r="L30" s="120">
        <v>1.3963045917830819E-5</v>
      </c>
      <c r="M30" s="120"/>
      <c r="N30" s="120">
        <v>1.5325469458482566E-3</v>
      </c>
      <c r="O30" s="120">
        <v>2.1201263595305164E-4</v>
      </c>
    </row>
    <row r="31" spans="1:15" customFormat="1" ht="14.4">
      <c r="A31" s="51" t="s">
        <v>337</v>
      </c>
      <c r="B31" s="120">
        <v>0.15610031579969497</v>
      </c>
      <c r="C31" s="120">
        <v>1.5752605333241299E-3</v>
      </c>
      <c r="D31" s="120">
        <v>0.24941484131515645</v>
      </c>
      <c r="E31" s="120"/>
      <c r="F31" s="120">
        <v>0.19660946033079751</v>
      </c>
      <c r="G31" s="120"/>
      <c r="H31" s="120">
        <v>0.36752669780767699</v>
      </c>
      <c r="I31" s="120"/>
      <c r="J31" s="120">
        <v>0.16898115013950255</v>
      </c>
      <c r="K31" s="120">
        <v>5.4026678897679981E-2</v>
      </c>
      <c r="L31" s="120">
        <v>5.2968611343903849E-2</v>
      </c>
      <c r="M31" s="120">
        <v>2.673690619581448E-3</v>
      </c>
      <c r="N31" s="120">
        <v>0.10639651180797027</v>
      </c>
      <c r="O31" s="120">
        <v>0.18042275319609047</v>
      </c>
    </row>
    <row r="32" spans="1:15" s="54" customFormat="1" ht="13.2">
      <c r="A32" s="60" t="s">
        <v>116</v>
      </c>
    </row>
    <row r="33" spans="1:18">
      <c r="A33" s="110" t="s">
        <v>124</v>
      </c>
      <c r="B33" s="54"/>
      <c r="C33" s="54"/>
      <c r="D33" s="54"/>
      <c r="E33" s="54"/>
      <c r="F33" s="54"/>
      <c r="G33" s="54"/>
    </row>
    <row r="34" spans="1:18">
      <c r="A34" s="58" t="s">
        <v>50</v>
      </c>
      <c r="B34" s="54"/>
      <c r="C34" s="54"/>
      <c r="D34" s="54"/>
      <c r="E34" s="54"/>
      <c r="F34" s="54"/>
      <c r="G34" s="54"/>
    </row>
    <row r="35" spans="1:18">
      <c r="A35" s="58" t="s">
        <v>295</v>
      </c>
      <c r="B35" s="54"/>
      <c r="C35" s="54"/>
      <c r="D35" s="54"/>
      <c r="E35" s="54"/>
      <c r="F35" s="54"/>
      <c r="G35" s="54"/>
    </row>
    <row r="36" spans="1:18">
      <c r="A36" s="58" t="s">
        <v>291</v>
      </c>
      <c r="B36" s="54"/>
      <c r="C36" s="54"/>
      <c r="D36" s="54"/>
      <c r="E36" s="54"/>
      <c r="F36" s="54"/>
      <c r="G36" s="54"/>
    </row>
    <row r="37" spans="1:18">
      <c r="A37" s="58" t="s">
        <v>285</v>
      </c>
      <c r="B37" s="54"/>
      <c r="C37" s="54"/>
      <c r="D37" s="54"/>
      <c r="E37" s="54"/>
      <c r="F37" s="54"/>
      <c r="G37" s="54"/>
    </row>
    <row r="38" spans="1:18">
      <c r="A38" s="58" t="s">
        <v>286</v>
      </c>
      <c r="B38" s="54"/>
      <c r="C38" s="54"/>
      <c r="D38" s="54"/>
      <c r="E38" s="54"/>
      <c r="F38" s="54"/>
      <c r="G38" s="54"/>
    </row>
    <row r="39" spans="1:18">
      <c r="A39" s="58" t="s">
        <v>187</v>
      </c>
      <c r="B39" s="54"/>
      <c r="C39" s="54"/>
      <c r="D39" s="54"/>
      <c r="E39" s="54"/>
      <c r="F39" s="54"/>
      <c r="G39" s="54"/>
    </row>
    <row r="40" spans="1:18">
      <c r="A40" s="58" t="s">
        <v>243</v>
      </c>
    </row>
    <row r="41" spans="1:18">
      <c r="A41" s="58" t="s">
        <v>127</v>
      </c>
    </row>
    <row r="43" spans="1:18">
      <c r="A43" s="55"/>
      <c r="B43" s="54"/>
      <c r="C43" s="54"/>
      <c r="D43" s="54"/>
      <c r="E43" s="54"/>
      <c r="F43" s="54"/>
      <c r="G43" s="54"/>
    </row>
    <row r="44" spans="1:18" s="59" customFormat="1">
      <c r="A44" s="63" t="s">
        <v>249</v>
      </c>
    </row>
    <row r="45" spans="1:18" ht="39.6">
      <c r="A45" s="65" t="s">
        <v>38</v>
      </c>
      <c r="B45" s="106" t="s">
        <v>39</v>
      </c>
      <c r="C45" s="113" t="s">
        <v>311</v>
      </c>
      <c r="J45" s="54"/>
      <c r="K45" s="54"/>
      <c r="L45" s="54"/>
      <c r="M45" s="54"/>
      <c r="N45" s="54"/>
      <c r="O45" s="54"/>
      <c r="P45" s="54"/>
      <c r="Q45" s="54"/>
      <c r="R45" s="49"/>
    </row>
    <row r="46" spans="1:18" ht="18" customHeight="1">
      <c r="A46" s="115">
        <v>44287</v>
      </c>
      <c r="B46" s="50" t="s">
        <v>9</v>
      </c>
      <c r="C46" s="52" t="s">
        <v>339</v>
      </c>
      <c r="J46" s="54"/>
      <c r="K46" s="54"/>
      <c r="L46" s="54"/>
      <c r="M46" s="54"/>
      <c r="N46" s="54"/>
      <c r="O46" s="54"/>
      <c r="P46" s="56"/>
    </row>
    <row r="47" spans="1:18" ht="15.6" customHeight="1">
      <c r="C47" s="167" t="s">
        <v>117</v>
      </c>
      <c r="D47" s="169"/>
      <c r="E47" s="169"/>
      <c r="F47" s="169"/>
      <c r="G47" s="168"/>
      <c r="H47" s="167" t="s">
        <v>309</v>
      </c>
      <c r="I47" s="169"/>
      <c r="J47" s="169"/>
      <c r="K47" s="169"/>
      <c r="L47" s="169"/>
      <c r="M47" s="169"/>
      <c r="N47" s="169"/>
      <c r="O47" s="169"/>
      <c r="P47" s="168"/>
    </row>
    <row r="48" spans="1:18" ht="66">
      <c r="A48" s="26" t="s">
        <v>123</v>
      </c>
      <c r="B48" s="26" t="s">
        <v>133</v>
      </c>
      <c r="C48" s="5" t="s">
        <v>303</v>
      </c>
      <c r="D48" s="5" t="s">
        <v>304</v>
      </c>
      <c r="E48" s="5" t="s">
        <v>242</v>
      </c>
      <c r="F48" s="5" t="s">
        <v>289</v>
      </c>
      <c r="G48" s="82" t="s">
        <v>305</v>
      </c>
      <c r="H48" s="5" t="s">
        <v>223</v>
      </c>
      <c r="I48" s="5" t="s">
        <v>222</v>
      </c>
      <c r="J48" s="82" t="s">
        <v>306</v>
      </c>
      <c r="K48" s="5" t="s">
        <v>221</v>
      </c>
      <c r="L48" s="5" t="s">
        <v>219</v>
      </c>
      <c r="M48" s="82" t="s">
        <v>307</v>
      </c>
      <c r="N48" s="5" t="s">
        <v>191</v>
      </c>
      <c r="O48" s="5" t="s">
        <v>188</v>
      </c>
      <c r="P48" s="82" t="s">
        <v>308</v>
      </c>
    </row>
    <row r="49" spans="1:16">
      <c r="A49" s="57" t="s">
        <v>9</v>
      </c>
      <c r="B49" s="122" t="s">
        <v>338</v>
      </c>
      <c r="C49" s="52" t="s">
        <v>338</v>
      </c>
      <c r="D49" s="52">
        <v>11.6</v>
      </c>
      <c r="E49" s="52">
        <v>206</v>
      </c>
      <c r="F49" s="52">
        <v>288</v>
      </c>
      <c r="G49" s="120">
        <f>(E49-F49)/F49</f>
        <v>-0.28472222222222221</v>
      </c>
      <c r="H49" s="52" t="s">
        <v>338</v>
      </c>
      <c r="I49" s="52" t="s">
        <v>338</v>
      </c>
      <c r="J49" s="52" t="s">
        <v>338</v>
      </c>
      <c r="K49" s="52" t="s">
        <v>338</v>
      </c>
      <c r="L49" s="52" t="s">
        <v>338</v>
      </c>
      <c r="M49" s="52" t="s">
        <v>338</v>
      </c>
      <c r="N49" s="52" t="s">
        <v>338</v>
      </c>
      <c r="O49" s="52" t="s">
        <v>338</v>
      </c>
      <c r="P49" s="52" t="s">
        <v>338</v>
      </c>
    </row>
    <row r="50" spans="1:16" ht="13.95" customHeight="1">
      <c r="A50" s="58" t="s">
        <v>301</v>
      </c>
      <c r="B50" s="111"/>
      <c r="C50" s="112"/>
      <c r="D50" s="112"/>
      <c r="E50" s="112"/>
      <c r="F50" s="112"/>
      <c r="G50" s="112"/>
      <c r="H50" s="112"/>
      <c r="I50" s="112"/>
      <c r="J50" s="112"/>
      <c r="K50" s="112"/>
      <c r="L50" s="112"/>
      <c r="M50" s="112"/>
      <c r="N50" s="112"/>
      <c r="O50" s="112"/>
      <c r="P50" s="112"/>
    </row>
    <row r="51" spans="1:16" s="54" customFormat="1" ht="13.2">
      <c r="A51" s="58" t="s">
        <v>302</v>
      </c>
      <c r="B51" s="58"/>
      <c r="C51" s="58"/>
    </row>
    <row r="52" spans="1:16" s="54" customFormat="1" ht="13.2">
      <c r="A52" s="58" t="s">
        <v>299</v>
      </c>
      <c r="B52" s="58"/>
      <c r="C52" s="58"/>
    </row>
    <row r="53" spans="1:16" s="54" customFormat="1" ht="13.2">
      <c r="A53" s="58" t="s">
        <v>300</v>
      </c>
      <c r="B53" s="58"/>
      <c r="C53" s="58"/>
    </row>
    <row r="54" spans="1:16" s="54" customFormat="1" ht="13.2">
      <c r="A54" s="58"/>
      <c r="B54" s="58"/>
      <c r="C54" s="58"/>
    </row>
    <row r="57" spans="1:16">
      <c r="A57" s="94" t="s">
        <v>192</v>
      </c>
      <c r="B57" s="95"/>
      <c r="C57" s="96"/>
    </row>
    <row r="58" spans="1:16" s="86" customFormat="1" ht="330">
      <c r="A58" s="98" t="s">
        <v>276</v>
      </c>
      <c r="B58" s="98" t="s">
        <v>421</v>
      </c>
      <c r="C58" s="37"/>
    </row>
    <row r="59" spans="1:16" s="86" customFormat="1" ht="210.6" customHeight="1">
      <c r="A59" s="98" t="s">
        <v>260</v>
      </c>
      <c r="B59" s="98" t="s">
        <v>340</v>
      </c>
      <c r="C59" s="37"/>
    </row>
  </sheetData>
  <mergeCells count="10">
    <mergeCell ref="B20:O20"/>
    <mergeCell ref="D21:E21"/>
    <mergeCell ref="B21:C21"/>
    <mergeCell ref="C47:G47"/>
    <mergeCell ref="N21:O21"/>
    <mergeCell ref="L21:M21"/>
    <mergeCell ref="J21:K21"/>
    <mergeCell ref="H21:I21"/>
    <mergeCell ref="F21:G21"/>
    <mergeCell ref="H47:P47"/>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5"/>
  <sheetViews>
    <sheetView zoomScale="85" zoomScaleNormal="85" workbookViewId="0">
      <selection activeCell="C74" sqref="C74"/>
    </sheetView>
  </sheetViews>
  <sheetFormatPr defaultColWidth="8.88671875" defaultRowHeight="13.8"/>
  <cols>
    <col min="1" max="1" width="17.109375" style="86" customWidth="1"/>
    <col min="2" max="2" width="18.33203125" style="86" customWidth="1"/>
    <col min="3" max="3" width="17.6640625" style="86" customWidth="1"/>
    <col min="4" max="4" width="21.44140625" style="86" customWidth="1"/>
    <col min="5" max="5" width="14.33203125" style="86" customWidth="1"/>
    <col min="6" max="6" width="14.6640625" style="86" bestFit="1" customWidth="1"/>
    <col min="7" max="7" width="22.6640625" style="86" customWidth="1"/>
    <col min="8" max="8" width="15.5546875" style="86" customWidth="1"/>
    <col min="9" max="9" width="17.88671875" style="86" customWidth="1"/>
    <col min="10" max="10" width="14.44140625" style="86" customWidth="1"/>
    <col min="11" max="11" width="15.5546875" style="86" customWidth="1"/>
    <col min="12" max="13" width="15.21875" style="86" customWidth="1"/>
    <col min="14" max="14" width="15.109375" style="86" customWidth="1"/>
    <col min="15" max="15" width="14.88671875" style="86" customWidth="1"/>
    <col min="16" max="16" width="15.21875" style="86" customWidth="1"/>
    <col min="17" max="17" width="15.109375" style="86" customWidth="1"/>
    <col min="18" max="18" width="16.109375" style="86" customWidth="1"/>
    <col min="19" max="19" width="17.6640625" style="86" customWidth="1"/>
    <col min="20" max="20" width="14.33203125" style="86" customWidth="1"/>
    <col min="21" max="21" width="17.6640625" style="86" customWidth="1"/>
    <col min="22" max="16384" width="8.88671875" style="86"/>
  </cols>
  <sheetData>
    <row r="1" spans="1:13" ht="15.6">
      <c r="A1" s="15" t="s">
        <v>250</v>
      </c>
      <c r="B1" s="15"/>
      <c r="C1" s="15"/>
      <c r="D1" s="16"/>
      <c r="E1" s="16"/>
      <c r="F1" s="16"/>
      <c r="G1" s="16"/>
      <c r="H1" s="16"/>
      <c r="I1" s="16"/>
      <c r="J1" s="16"/>
      <c r="K1" s="16"/>
      <c r="L1" s="16"/>
      <c r="M1" s="16"/>
    </row>
    <row r="2" spans="1:13" ht="15.6">
      <c r="A2" s="83" t="s">
        <v>210</v>
      </c>
      <c r="B2" s="15"/>
      <c r="C2" s="15"/>
      <c r="D2" s="16"/>
      <c r="E2" s="16"/>
      <c r="F2" s="16"/>
      <c r="G2" s="16"/>
      <c r="H2" s="16"/>
      <c r="I2" s="16"/>
      <c r="J2" s="16"/>
      <c r="K2" s="16"/>
      <c r="L2" s="16"/>
      <c r="M2" s="16"/>
    </row>
    <row r="3" spans="1:13" ht="15.6">
      <c r="A3" s="83" t="s">
        <v>184</v>
      </c>
      <c r="B3" s="15"/>
      <c r="C3" s="15"/>
      <c r="D3" s="16"/>
      <c r="E3" s="16"/>
      <c r="F3" s="16"/>
      <c r="G3" s="16"/>
      <c r="H3" s="16"/>
      <c r="I3" s="16"/>
      <c r="J3" s="16"/>
      <c r="K3" s="16"/>
      <c r="L3" s="16"/>
      <c r="M3" s="16"/>
    </row>
    <row r="4" spans="1:13" s="77" customFormat="1" ht="14.4">
      <c r="A4" s="83" t="s">
        <v>208</v>
      </c>
    </row>
    <row r="5" spans="1:13" s="59" customFormat="1">
      <c r="A5" s="63" t="s">
        <v>251</v>
      </c>
    </row>
    <row r="6" spans="1:13" ht="60" customHeight="1">
      <c r="A6" s="81" t="s">
        <v>38</v>
      </c>
      <c r="B6" s="81" t="s">
        <v>39</v>
      </c>
      <c r="C6" s="66" t="s">
        <v>215</v>
      </c>
      <c r="D6" s="66" t="s">
        <v>216</v>
      </c>
      <c r="F6" s="32"/>
      <c r="G6" s="32"/>
      <c r="H6" s="32"/>
      <c r="I6" s="32"/>
      <c r="J6" s="32"/>
      <c r="K6" s="32"/>
      <c r="L6" s="32"/>
      <c r="M6" s="32"/>
    </row>
    <row r="7" spans="1:13" s="90" customFormat="1" ht="26.4" customHeight="1">
      <c r="A7" s="124">
        <v>44287</v>
      </c>
      <c r="B7" s="67" t="s">
        <v>9</v>
      </c>
      <c r="C7" s="67">
        <v>25</v>
      </c>
      <c r="D7" s="68">
        <v>1</v>
      </c>
      <c r="F7" s="69"/>
      <c r="G7" s="69"/>
      <c r="H7" s="69"/>
      <c r="I7" s="69"/>
      <c r="J7" s="69"/>
      <c r="K7" s="69"/>
      <c r="L7" s="69"/>
      <c r="M7" s="69"/>
    </row>
    <row r="8" spans="1:13">
      <c r="A8" s="32"/>
      <c r="B8" s="32"/>
      <c r="C8" s="32"/>
      <c r="D8" s="32"/>
      <c r="E8" s="32"/>
      <c r="F8" s="32"/>
      <c r="G8" s="32"/>
    </row>
    <row r="9" spans="1:13" ht="66">
      <c r="A9" s="26" t="s">
        <v>217</v>
      </c>
      <c r="B9" s="76" t="s">
        <v>135</v>
      </c>
      <c r="C9" s="76" t="s">
        <v>134</v>
      </c>
      <c r="D9" s="76" t="s">
        <v>230</v>
      </c>
      <c r="E9" s="62" t="s">
        <v>282</v>
      </c>
      <c r="F9" s="62" t="s">
        <v>290</v>
      </c>
      <c r="G9" s="34" t="s">
        <v>283</v>
      </c>
      <c r="H9" s="34" t="s">
        <v>284</v>
      </c>
    </row>
    <row r="10" spans="1:13" s="154" customFormat="1" ht="92.4">
      <c r="A10" s="157" t="s">
        <v>426</v>
      </c>
      <c r="B10" s="155" t="s">
        <v>425</v>
      </c>
      <c r="C10" s="157">
        <v>2021</v>
      </c>
      <c r="D10" s="157" t="s">
        <v>342</v>
      </c>
      <c r="E10" s="12" t="s">
        <v>338</v>
      </c>
      <c r="F10" s="12" t="s">
        <v>338</v>
      </c>
      <c r="G10" s="12" t="s">
        <v>338</v>
      </c>
      <c r="H10" s="12" t="s">
        <v>338</v>
      </c>
    </row>
    <row r="11" spans="1:13" s="154" customFormat="1" ht="52.8">
      <c r="A11" s="157" t="s">
        <v>335</v>
      </c>
      <c r="B11" s="155" t="s">
        <v>424</v>
      </c>
      <c r="C11" s="157">
        <v>2021</v>
      </c>
      <c r="D11" s="157" t="s">
        <v>342</v>
      </c>
      <c r="E11" s="12" t="s">
        <v>338</v>
      </c>
      <c r="F11" s="12" t="s">
        <v>338</v>
      </c>
      <c r="G11" s="12" t="s">
        <v>338</v>
      </c>
      <c r="H11" s="12" t="s">
        <v>338</v>
      </c>
    </row>
    <row r="12" spans="1:13" s="154" customFormat="1" ht="92.4">
      <c r="A12" s="158" t="s">
        <v>331</v>
      </c>
      <c r="B12" s="156" t="s">
        <v>423</v>
      </c>
      <c r="C12" s="157">
        <v>2021</v>
      </c>
      <c r="D12" s="157" t="s">
        <v>342</v>
      </c>
      <c r="E12" s="12" t="s">
        <v>338</v>
      </c>
      <c r="F12" s="12" t="s">
        <v>338</v>
      </c>
      <c r="G12" s="12" t="s">
        <v>338</v>
      </c>
      <c r="H12" s="12" t="s">
        <v>338</v>
      </c>
    </row>
    <row r="13" spans="1:13" s="154" customFormat="1" ht="52.8">
      <c r="A13" s="157" t="s">
        <v>329</v>
      </c>
      <c r="B13" s="155" t="s">
        <v>422</v>
      </c>
      <c r="C13" s="157">
        <v>2019</v>
      </c>
      <c r="D13" s="157" t="s">
        <v>360</v>
      </c>
      <c r="E13" s="12" t="s">
        <v>338</v>
      </c>
      <c r="F13" s="12" t="s">
        <v>338</v>
      </c>
      <c r="G13" s="12" t="s">
        <v>338</v>
      </c>
      <c r="H13" s="12" t="s">
        <v>338</v>
      </c>
    </row>
    <row r="14" spans="1:13" ht="69">
      <c r="A14" s="30" t="s">
        <v>331</v>
      </c>
      <c r="B14" s="123" t="s">
        <v>341</v>
      </c>
      <c r="C14" s="30">
        <v>2018</v>
      </c>
      <c r="D14" s="13" t="s">
        <v>342</v>
      </c>
      <c r="E14" s="12" t="s">
        <v>338</v>
      </c>
      <c r="F14" s="12" t="s">
        <v>338</v>
      </c>
      <c r="G14" s="12" t="s">
        <v>338</v>
      </c>
      <c r="H14" s="12" t="s">
        <v>338</v>
      </c>
    </row>
    <row r="15" spans="1:13" ht="41.4">
      <c r="A15" s="30" t="s">
        <v>333</v>
      </c>
      <c r="B15" s="123" t="s">
        <v>343</v>
      </c>
      <c r="C15" s="30">
        <v>2018</v>
      </c>
      <c r="D15" s="13" t="s">
        <v>342</v>
      </c>
      <c r="E15" s="12" t="s">
        <v>338</v>
      </c>
      <c r="F15" s="12" t="s">
        <v>338</v>
      </c>
      <c r="G15" s="12" t="s">
        <v>338</v>
      </c>
      <c r="H15" s="12" t="s">
        <v>338</v>
      </c>
    </row>
    <row r="16" spans="1:13" ht="110.4">
      <c r="A16" s="30" t="s">
        <v>337</v>
      </c>
      <c r="B16" s="123" t="s">
        <v>356</v>
      </c>
      <c r="C16" s="30">
        <v>2018</v>
      </c>
      <c r="D16" s="13" t="s">
        <v>342</v>
      </c>
      <c r="E16" s="12" t="s">
        <v>338</v>
      </c>
      <c r="F16" s="12" t="s">
        <v>338</v>
      </c>
      <c r="G16" s="12" t="s">
        <v>338</v>
      </c>
      <c r="H16" s="12" t="s">
        <v>338</v>
      </c>
    </row>
    <row r="17" spans="1:8" ht="82.8">
      <c r="A17" s="30" t="s">
        <v>337</v>
      </c>
      <c r="B17" s="123" t="s">
        <v>357</v>
      </c>
      <c r="C17" s="30">
        <v>2018</v>
      </c>
      <c r="D17" s="13" t="s">
        <v>342</v>
      </c>
      <c r="E17" s="12" t="s">
        <v>338</v>
      </c>
      <c r="F17" s="12" t="s">
        <v>338</v>
      </c>
      <c r="G17" s="12" t="s">
        <v>338</v>
      </c>
      <c r="H17" s="12" t="s">
        <v>338</v>
      </c>
    </row>
    <row r="18" spans="1:8" ht="52.8">
      <c r="A18" s="30" t="s">
        <v>337</v>
      </c>
      <c r="B18" s="30" t="s">
        <v>361</v>
      </c>
      <c r="C18" s="30">
        <v>2018</v>
      </c>
      <c r="D18" s="13" t="s">
        <v>362</v>
      </c>
      <c r="E18" s="12" t="s">
        <v>338</v>
      </c>
      <c r="F18" s="12" t="s">
        <v>338</v>
      </c>
      <c r="G18" s="12" t="s">
        <v>338</v>
      </c>
      <c r="H18" s="12" t="s">
        <v>338</v>
      </c>
    </row>
    <row r="19" spans="1:8" ht="39.6">
      <c r="A19" s="30" t="s">
        <v>335</v>
      </c>
      <c r="B19" s="30" t="s">
        <v>363</v>
      </c>
      <c r="C19" s="30">
        <v>2018</v>
      </c>
      <c r="D19" s="13" t="s">
        <v>342</v>
      </c>
      <c r="E19" s="12" t="s">
        <v>338</v>
      </c>
      <c r="F19" s="12" t="s">
        <v>338</v>
      </c>
      <c r="G19" s="12" t="s">
        <v>338</v>
      </c>
      <c r="H19" s="12" t="s">
        <v>338</v>
      </c>
    </row>
    <row r="20" spans="1:8" ht="52.8">
      <c r="A20" s="30" t="s">
        <v>335</v>
      </c>
      <c r="B20" s="30" t="s">
        <v>364</v>
      </c>
      <c r="C20" s="30">
        <v>2018</v>
      </c>
      <c r="D20" s="13" t="s">
        <v>342</v>
      </c>
      <c r="E20" s="12" t="s">
        <v>338</v>
      </c>
      <c r="F20" s="12" t="s">
        <v>338</v>
      </c>
      <c r="G20" s="12" t="s">
        <v>338</v>
      </c>
      <c r="H20" s="12" t="s">
        <v>338</v>
      </c>
    </row>
    <row r="21" spans="1:8" ht="39.6">
      <c r="A21" s="30" t="s">
        <v>338</v>
      </c>
      <c r="B21" s="30" t="s">
        <v>365</v>
      </c>
      <c r="C21" s="30">
        <v>2018</v>
      </c>
      <c r="D21" s="13" t="s">
        <v>342</v>
      </c>
      <c r="E21" s="12" t="s">
        <v>338</v>
      </c>
      <c r="F21" s="12" t="s">
        <v>338</v>
      </c>
      <c r="G21" s="12" t="s">
        <v>338</v>
      </c>
      <c r="H21" s="12" t="s">
        <v>338</v>
      </c>
    </row>
    <row r="22" spans="1:8" ht="66">
      <c r="A22" s="30" t="s">
        <v>338</v>
      </c>
      <c r="B22" s="30" t="s">
        <v>366</v>
      </c>
      <c r="C22" s="30">
        <v>2018</v>
      </c>
      <c r="D22" s="13" t="s">
        <v>342</v>
      </c>
      <c r="E22" s="12" t="s">
        <v>338</v>
      </c>
      <c r="F22" s="12" t="s">
        <v>338</v>
      </c>
      <c r="G22" s="12" t="s">
        <v>338</v>
      </c>
      <c r="H22" s="12" t="s">
        <v>338</v>
      </c>
    </row>
    <row r="23" spans="1:8" ht="82.8">
      <c r="A23" s="30" t="s">
        <v>336</v>
      </c>
      <c r="B23" s="123" t="s">
        <v>345</v>
      </c>
      <c r="C23" s="30">
        <v>2015</v>
      </c>
      <c r="D23" s="13" t="s">
        <v>342</v>
      </c>
      <c r="E23" s="12" t="s">
        <v>338</v>
      </c>
      <c r="F23" s="12" t="s">
        <v>338</v>
      </c>
      <c r="G23" s="12" t="s">
        <v>338</v>
      </c>
      <c r="H23" s="12" t="s">
        <v>338</v>
      </c>
    </row>
    <row r="24" spans="1:8" ht="69">
      <c r="A24" s="30" t="s">
        <v>335</v>
      </c>
      <c r="B24" s="123" t="s">
        <v>346</v>
      </c>
      <c r="C24" s="30">
        <v>2015</v>
      </c>
      <c r="D24" s="13" t="s">
        <v>342</v>
      </c>
      <c r="E24" s="12" t="s">
        <v>338</v>
      </c>
      <c r="F24" s="12" t="s">
        <v>338</v>
      </c>
      <c r="G24" s="12" t="s">
        <v>338</v>
      </c>
      <c r="H24" s="12" t="s">
        <v>338</v>
      </c>
    </row>
    <row r="25" spans="1:8" ht="69">
      <c r="A25" s="30" t="s">
        <v>333</v>
      </c>
      <c r="B25" s="123" t="s">
        <v>347</v>
      </c>
      <c r="C25" s="30">
        <v>2015</v>
      </c>
      <c r="D25" s="13" t="s">
        <v>342</v>
      </c>
      <c r="E25" s="12" t="s">
        <v>338</v>
      </c>
      <c r="F25" s="12" t="s">
        <v>338</v>
      </c>
      <c r="G25" s="12" t="s">
        <v>338</v>
      </c>
      <c r="H25" s="12" t="s">
        <v>338</v>
      </c>
    </row>
    <row r="26" spans="1:8" ht="96.6">
      <c r="A26" s="30" t="s">
        <v>335</v>
      </c>
      <c r="B26" s="123" t="s">
        <v>348</v>
      </c>
      <c r="C26" s="30">
        <v>2015</v>
      </c>
      <c r="D26" s="13" t="s">
        <v>342</v>
      </c>
      <c r="E26" s="12" t="s">
        <v>338</v>
      </c>
      <c r="F26" s="12" t="s">
        <v>338</v>
      </c>
      <c r="G26" s="12" t="s">
        <v>338</v>
      </c>
      <c r="H26" s="12" t="s">
        <v>338</v>
      </c>
    </row>
    <row r="27" spans="1:8" ht="55.2">
      <c r="A27" s="30" t="s">
        <v>332</v>
      </c>
      <c r="B27" s="123" t="s">
        <v>349</v>
      </c>
      <c r="C27" s="30">
        <v>2015</v>
      </c>
      <c r="D27" s="13" t="s">
        <v>342</v>
      </c>
      <c r="E27" s="12" t="s">
        <v>338</v>
      </c>
      <c r="F27" s="12" t="s">
        <v>338</v>
      </c>
      <c r="G27" s="12" t="s">
        <v>338</v>
      </c>
      <c r="H27" s="12" t="s">
        <v>338</v>
      </c>
    </row>
    <row r="28" spans="1:8" ht="55.2">
      <c r="A28" s="30" t="s">
        <v>332</v>
      </c>
      <c r="B28" s="123" t="s">
        <v>350</v>
      </c>
      <c r="C28" s="30">
        <v>2015</v>
      </c>
      <c r="D28" s="13" t="s">
        <v>342</v>
      </c>
      <c r="E28" s="12" t="s">
        <v>338</v>
      </c>
      <c r="F28" s="12" t="s">
        <v>338</v>
      </c>
      <c r="G28" s="12" t="s">
        <v>338</v>
      </c>
      <c r="H28" s="12" t="s">
        <v>338</v>
      </c>
    </row>
    <row r="29" spans="1:8" ht="55.2">
      <c r="A29" s="30" t="s">
        <v>334</v>
      </c>
      <c r="B29" s="123" t="s">
        <v>351</v>
      </c>
      <c r="C29" s="30">
        <v>2015</v>
      </c>
      <c r="D29" s="13" t="s">
        <v>342</v>
      </c>
      <c r="E29" s="12" t="s">
        <v>338</v>
      </c>
      <c r="F29" s="12" t="s">
        <v>338</v>
      </c>
      <c r="G29" s="12" t="s">
        <v>338</v>
      </c>
      <c r="H29" s="12" t="s">
        <v>338</v>
      </c>
    </row>
    <row r="30" spans="1:8" ht="55.2">
      <c r="A30" s="30" t="s">
        <v>334</v>
      </c>
      <c r="B30" s="123" t="s">
        <v>352</v>
      </c>
      <c r="C30" s="30">
        <v>2015</v>
      </c>
      <c r="D30" s="13" t="s">
        <v>342</v>
      </c>
      <c r="E30" s="12" t="s">
        <v>338</v>
      </c>
      <c r="F30" s="12" t="s">
        <v>338</v>
      </c>
      <c r="G30" s="12" t="s">
        <v>338</v>
      </c>
      <c r="H30" s="12" t="s">
        <v>338</v>
      </c>
    </row>
    <row r="31" spans="1:8" ht="55.2">
      <c r="A31" s="30" t="s">
        <v>338</v>
      </c>
      <c r="B31" s="123" t="s">
        <v>353</v>
      </c>
      <c r="C31" s="30">
        <v>2015</v>
      </c>
      <c r="D31" s="13" t="s">
        <v>342</v>
      </c>
      <c r="E31" s="12" t="s">
        <v>338</v>
      </c>
      <c r="F31" s="12" t="s">
        <v>338</v>
      </c>
      <c r="G31" s="12" t="s">
        <v>338</v>
      </c>
      <c r="H31" s="12" t="s">
        <v>338</v>
      </c>
    </row>
    <row r="32" spans="1:8" ht="82.8">
      <c r="A32" s="30" t="s">
        <v>335</v>
      </c>
      <c r="B32" s="123" t="s">
        <v>354</v>
      </c>
      <c r="C32" s="30">
        <v>2015</v>
      </c>
      <c r="D32" s="13" t="s">
        <v>342</v>
      </c>
      <c r="E32" s="12" t="s">
        <v>338</v>
      </c>
      <c r="F32" s="12" t="s">
        <v>338</v>
      </c>
      <c r="G32" s="12" t="s">
        <v>338</v>
      </c>
      <c r="H32" s="12" t="s">
        <v>338</v>
      </c>
    </row>
    <row r="33" spans="1:15" ht="69">
      <c r="A33" s="30" t="s">
        <v>331</v>
      </c>
      <c r="B33" s="123" t="s">
        <v>355</v>
      </c>
      <c r="C33" s="30">
        <v>2015</v>
      </c>
      <c r="D33" s="13" t="s">
        <v>342</v>
      </c>
      <c r="E33" s="12" t="s">
        <v>338</v>
      </c>
      <c r="F33" s="12" t="s">
        <v>338</v>
      </c>
      <c r="G33" s="12" t="s">
        <v>338</v>
      </c>
      <c r="H33" s="12" t="s">
        <v>338</v>
      </c>
    </row>
    <row r="34" spans="1:15" ht="82.8">
      <c r="A34" s="30" t="s">
        <v>331</v>
      </c>
      <c r="B34" s="123" t="s">
        <v>344</v>
      </c>
      <c r="C34" s="30">
        <v>2014</v>
      </c>
      <c r="D34" s="13" t="s">
        <v>342</v>
      </c>
      <c r="E34" s="12" t="s">
        <v>338</v>
      </c>
      <c r="F34" s="12" t="s">
        <v>338</v>
      </c>
      <c r="G34" s="12" t="s">
        <v>338</v>
      </c>
      <c r="H34" s="12" t="s">
        <v>338</v>
      </c>
    </row>
    <row r="35" spans="1:15" ht="39.6">
      <c r="A35" s="30" t="s">
        <v>358</v>
      </c>
      <c r="B35" s="30" t="s">
        <v>359</v>
      </c>
      <c r="C35" s="30">
        <v>2013</v>
      </c>
      <c r="D35" s="13" t="s">
        <v>360</v>
      </c>
      <c r="E35" s="12" t="s">
        <v>338</v>
      </c>
      <c r="F35" s="12" t="s">
        <v>338</v>
      </c>
      <c r="G35" s="12" t="s">
        <v>338</v>
      </c>
      <c r="H35" s="12" t="s">
        <v>338</v>
      </c>
    </row>
    <row r="36" spans="1:15" customFormat="1" ht="14.4"/>
    <row r="37" spans="1:15" customFormat="1" ht="15.6">
      <c r="B37" s="164" t="s">
        <v>281</v>
      </c>
      <c r="C37" s="165"/>
      <c r="D37" s="165"/>
      <c r="E37" s="165"/>
      <c r="F37" s="165"/>
      <c r="G37" s="165"/>
      <c r="H37" s="165"/>
      <c r="I37" s="165"/>
      <c r="J37" s="165"/>
      <c r="K37" s="165"/>
      <c r="L37" s="165"/>
      <c r="M37" s="165"/>
      <c r="N37" s="165"/>
      <c r="O37" s="166"/>
    </row>
    <row r="38" spans="1:15" customFormat="1" ht="14.4">
      <c r="B38" s="167" t="s">
        <v>245</v>
      </c>
      <c r="C38" s="168"/>
      <c r="D38" s="167" t="s">
        <v>125</v>
      </c>
      <c r="E38" s="168"/>
      <c r="F38" s="167" t="s">
        <v>118</v>
      </c>
      <c r="G38" s="168"/>
      <c r="H38" s="167" t="s">
        <v>119</v>
      </c>
      <c r="I38" s="168"/>
      <c r="J38" s="167" t="s">
        <v>120</v>
      </c>
      <c r="K38" s="168"/>
      <c r="L38" s="167" t="s">
        <v>121</v>
      </c>
      <c r="M38" s="168"/>
      <c r="N38" s="167" t="s">
        <v>122</v>
      </c>
      <c r="O38" s="168"/>
    </row>
    <row r="39" spans="1:15" customFormat="1" ht="40.200000000000003">
      <c r="A39" s="26" t="s">
        <v>217</v>
      </c>
      <c r="B39" s="5" t="s">
        <v>241</v>
      </c>
      <c r="C39" s="5" t="s">
        <v>244</v>
      </c>
      <c r="D39" s="5" t="s">
        <v>241</v>
      </c>
      <c r="E39" s="5" t="s">
        <v>244</v>
      </c>
      <c r="F39" s="5" t="s">
        <v>241</v>
      </c>
      <c r="G39" s="5" t="s">
        <v>244</v>
      </c>
      <c r="H39" s="5" t="s">
        <v>241</v>
      </c>
      <c r="I39" s="5" t="s">
        <v>244</v>
      </c>
      <c r="J39" s="5" t="s">
        <v>241</v>
      </c>
      <c r="K39" s="5" t="s">
        <v>244</v>
      </c>
      <c r="L39" s="5" t="s">
        <v>241</v>
      </c>
      <c r="M39" s="5" t="s">
        <v>244</v>
      </c>
      <c r="N39" s="5" t="s">
        <v>241</v>
      </c>
      <c r="O39" s="5" t="s">
        <v>244</v>
      </c>
    </row>
    <row r="40" spans="1:15" customFormat="1" ht="14.4">
      <c r="A40" s="30" t="s">
        <v>329</v>
      </c>
      <c r="B40" s="170" t="s">
        <v>369</v>
      </c>
      <c r="C40" s="171"/>
      <c r="D40" s="171"/>
      <c r="E40" s="171"/>
      <c r="F40" s="171"/>
      <c r="G40" s="171"/>
      <c r="H40" s="171"/>
      <c r="I40" s="171"/>
      <c r="J40" s="171"/>
      <c r="K40" s="171"/>
      <c r="L40" s="171"/>
      <c r="M40" s="171"/>
      <c r="N40" s="171"/>
      <c r="O40" s="172"/>
    </row>
    <row r="41" spans="1:15" customFormat="1" ht="14.4">
      <c r="A41" s="30" t="s">
        <v>330</v>
      </c>
      <c r="B41" s="173"/>
      <c r="C41" s="174"/>
      <c r="D41" s="174"/>
      <c r="E41" s="174"/>
      <c r="F41" s="174"/>
      <c r="G41" s="174"/>
      <c r="H41" s="174"/>
      <c r="I41" s="174"/>
      <c r="J41" s="174"/>
      <c r="K41" s="174"/>
      <c r="L41" s="174"/>
      <c r="M41" s="174"/>
      <c r="N41" s="174"/>
      <c r="O41" s="175"/>
    </row>
    <row r="42" spans="1:15" customFormat="1" ht="14.4">
      <c r="A42" s="30" t="s">
        <v>331</v>
      </c>
      <c r="B42" s="173"/>
      <c r="C42" s="174"/>
      <c r="D42" s="174"/>
      <c r="E42" s="174"/>
      <c r="F42" s="174"/>
      <c r="G42" s="174"/>
      <c r="H42" s="174"/>
      <c r="I42" s="174"/>
      <c r="J42" s="174"/>
      <c r="K42" s="174"/>
      <c r="L42" s="174"/>
      <c r="M42" s="174"/>
      <c r="N42" s="174"/>
      <c r="O42" s="175"/>
    </row>
    <row r="43" spans="1:15" customFormat="1" ht="14.4">
      <c r="A43" s="30" t="s">
        <v>332</v>
      </c>
      <c r="B43" s="173"/>
      <c r="C43" s="174"/>
      <c r="D43" s="174"/>
      <c r="E43" s="174"/>
      <c r="F43" s="174"/>
      <c r="G43" s="174"/>
      <c r="H43" s="174"/>
      <c r="I43" s="174"/>
      <c r="J43" s="174"/>
      <c r="K43" s="174"/>
      <c r="L43" s="174"/>
      <c r="M43" s="174"/>
      <c r="N43" s="174"/>
      <c r="O43" s="175"/>
    </row>
    <row r="44" spans="1:15" customFormat="1" ht="14.4">
      <c r="A44" s="30" t="s">
        <v>333</v>
      </c>
      <c r="B44" s="173"/>
      <c r="C44" s="174"/>
      <c r="D44" s="174"/>
      <c r="E44" s="174"/>
      <c r="F44" s="174"/>
      <c r="G44" s="174"/>
      <c r="H44" s="174"/>
      <c r="I44" s="174"/>
      <c r="J44" s="174"/>
      <c r="K44" s="174"/>
      <c r="L44" s="174"/>
      <c r="M44" s="174"/>
      <c r="N44" s="174"/>
      <c r="O44" s="175"/>
    </row>
    <row r="45" spans="1:15" customFormat="1" ht="14.4">
      <c r="A45" s="30" t="s">
        <v>368</v>
      </c>
      <c r="B45" s="173"/>
      <c r="C45" s="174"/>
      <c r="D45" s="174"/>
      <c r="E45" s="174"/>
      <c r="F45" s="174"/>
      <c r="G45" s="174"/>
      <c r="H45" s="174"/>
      <c r="I45" s="174"/>
      <c r="J45" s="174"/>
      <c r="K45" s="174"/>
      <c r="L45" s="174"/>
      <c r="M45" s="174"/>
      <c r="N45" s="174"/>
      <c r="O45" s="175"/>
    </row>
    <row r="46" spans="1:15" customFormat="1" ht="14.4">
      <c r="A46" s="30" t="s">
        <v>335</v>
      </c>
      <c r="B46" s="173"/>
      <c r="C46" s="174"/>
      <c r="D46" s="174"/>
      <c r="E46" s="174"/>
      <c r="F46" s="174"/>
      <c r="G46" s="174"/>
      <c r="H46" s="174"/>
      <c r="I46" s="174"/>
      <c r="J46" s="174"/>
      <c r="K46" s="174"/>
      <c r="L46" s="174"/>
      <c r="M46" s="174"/>
      <c r="N46" s="174"/>
      <c r="O46" s="175"/>
    </row>
    <row r="47" spans="1:15" customFormat="1" ht="14.4">
      <c r="A47" s="30" t="s">
        <v>337</v>
      </c>
      <c r="B47" s="173"/>
      <c r="C47" s="174"/>
      <c r="D47" s="174"/>
      <c r="E47" s="174"/>
      <c r="F47" s="174"/>
      <c r="G47" s="174"/>
      <c r="H47" s="174"/>
      <c r="I47" s="174"/>
      <c r="J47" s="174"/>
      <c r="K47" s="174"/>
      <c r="L47" s="174"/>
      <c r="M47" s="174"/>
      <c r="N47" s="174"/>
      <c r="O47" s="175"/>
    </row>
    <row r="48" spans="1:15" customFormat="1" ht="14.4">
      <c r="A48" s="30" t="s">
        <v>336</v>
      </c>
      <c r="B48" s="176"/>
      <c r="C48" s="177"/>
      <c r="D48" s="177"/>
      <c r="E48" s="177"/>
      <c r="F48" s="177"/>
      <c r="G48" s="177"/>
      <c r="H48" s="177"/>
      <c r="I48" s="177"/>
      <c r="J48" s="177"/>
      <c r="K48" s="177"/>
      <c r="L48" s="177"/>
      <c r="M48" s="177"/>
      <c r="N48" s="177"/>
      <c r="O48" s="178"/>
    </row>
    <row r="49" spans="1:17" s="17" customFormat="1" ht="13.2">
      <c r="A49" s="61" t="s">
        <v>115</v>
      </c>
    </row>
    <row r="50" spans="1:17">
      <c r="A50" s="7" t="s">
        <v>229</v>
      </c>
      <c r="B50" s="7"/>
      <c r="C50" s="7"/>
      <c r="D50" s="8"/>
      <c r="E50" s="8"/>
      <c r="F50" s="8"/>
      <c r="G50" s="8"/>
      <c r="H50" s="8"/>
      <c r="I50" s="8"/>
      <c r="J50" s="8"/>
      <c r="K50" s="8"/>
      <c r="L50" s="8"/>
      <c r="M50" s="8"/>
    </row>
    <row r="51" spans="1:17">
      <c r="A51" s="7" t="s">
        <v>50</v>
      </c>
      <c r="B51" s="7"/>
      <c r="C51" s="7"/>
      <c r="D51" s="8"/>
      <c r="E51" s="8"/>
      <c r="F51" s="8"/>
      <c r="G51" s="8"/>
      <c r="H51" s="8"/>
      <c r="I51" s="8"/>
      <c r="J51" s="8"/>
      <c r="K51" s="8"/>
      <c r="L51" s="8"/>
      <c r="M51" s="8"/>
    </row>
    <row r="52" spans="1:17">
      <c r="A52" s="58" t="s">
        <v>278</v>
      </c>
      <c r="B52" s="7"/>
      <c r="C52" s="7"/>
      <c r="D52" s="8"/>
      <c r="E52" s="8"/>
      <c r="F52" s="8"/>
      <c r="G52" s="8"/>
      <c r="H52" s="8"/>
      <c r="I52" s="8"/>
      <c r="J52" s="8"/>
      <c r="K52" s="8"/>
      <c r="L52" s="8"/>
      <c r="M52" s="8"/>
    </row>
    <row r="53" spans="1:17">
      <c r="A53" s="7" t="s">
        <v>279</v>
      </c>
    </row>
    <row r="54" spans="1:17">
      <c r="A54" s="58" t="s">
        <v>280</v>
      </c>
      <c r="B54" s="7"/>
      <c r="C54" s="7"/>
      <c r="D54" s="8"/>
      <c r="E54" s="8"/>
      <c r="F54" s="8"/>
      <c r="G54" s="8"/>
      <c r="H54" s="8"/>
      <c r="I54" s="8"/>
      <c r="J54" s="8"/>
      <c r="K54" s="8"/>
      <c r="L54" s="8"/>
      <c r="M54" s="8"/>
    </row>
    <row r="55" spans="1:17" s="48" customFormat="1">
      <c r="A55" s="58" t="s">
        <v>187</v>
      </c>
      <c r="B55" s="54"/>
      <c r="C55" s="54"/>
      <c r="D55" s="54"/>
    </row>
    <row r="56" spans="1:17">
      <c r="A56" s="58" t="s">
        <v>243</v>
      </c>
      <c r="B56" s="7"/>
      <c r="C56" s="7"/>
      <c r="D56" s="8"/>
      <c r="E56" s="8"/>
      <c r="F56" s="8"/>
      <c r="G56" s="8"/>
      <c r="H56" s="8"/>
      <c r="I56" s="8"/>
      <c r="J56" s="8"/>
      <c r="K56" s="8"/>
      <c r="L56" s="8"/>
      <c r="M56" s="8"/>
    </row>
    <row r="57" spans="1:17">
      <c r="A57" s="58" t="s">
        <v>277</v>
      </c>
      <c r="B57" s="91"/>
      <c r="C57" s="91"/>
      <c r="D57" s="91"/>
      <c r="E57" s="91"/>
      <c r="F57" s="91"/>
      <c r="G57" s="91"/>
      <c r="H57" s="91"/>
      <c r="I57" s="91"/>
      <c r="J57" s="91"/>
      <c r="K57" s="91"/>
      <c r="L57" s="91"/>
      <c r="M57" s="91"/>
    </row>
    <row r="58" spans="1:17">
      <c r="A58" s="91"/>
      <c r="B58" s="91"/>
      <c r="C58" s="91"/>
      <c r="D58" s="91"/>
      <c r="E58" s="91"/>
      <c r="F58" s="91"/>
      <c r="G58" s="91"/>
      <c r="H58" s="91"/>
      <c r="I58" s="91"/>
      <c r="J58" s="91"/>
      <c r="K58" s="91"/>
      <c r="L58" s="91"/>
      <c r="M58" s="91"/>
    </row>
    <row r="59" spans="1:17">
      <c r="A59" s="91"/>
      <c r="B59" s="91"/>
      <c r="C59" s="91"/>
      <c r="D59" s="91"/>
      <c r="E59" s="91"/>
      <c r="F59" s="91"/>
      <c r="G59" s="91"/>
      <c r="H59" s="91"/>
      <c r="I59" s="91"/>
      <c r="J59" s="91"/>
      <c r="K59" s="91"/>
      <c r="L59" s="91"/>
      <c r="M59" s="91"/>
    </row>
    <row r="60" spans="1:17" s="59" customFormat="1">
      <c r="A60" s="63" t="s">
        <v>252</v>
      </c>
    </row>
    <row r="61" spans="1:17" ht="26.4">
      <c r="A61" s="65" t="s">
        <v>38</v>
      </c>
      <c r="B61" s="106" t="s">
        <v>39</v>
      </c>
      <c r="C61" s="113" t="s">
        <v>311</v>
      </c>
      <c r="D61" s="8"/>
      <c r="E61" s="8"/>
      <c r="F61" s="8"/>
      <c r="G61" s="8"/>
      <c r="H61" s="8"/>
      <c r="I61" s="8"/>
      <c r="J61" s="8"/>
      <c r="K61" s="32"/>
      <c r="L61" s="32"/>
      <c r="M61" s="16"/>
    </row>
    <row r="62" spans="1:17" ht="15.6" customHeight="1">
      <c r="A62" s="125">
        <v>44287</v>
      </c>
      <c r="B62" s="35" t="s">
        <v>9</v>
      </c>
      <c r="C62" s="52" t="s">
        <v>338</v>
      </c>
      <c r="D62" s="8"/>
      <c r="E62" s="8"/>
      <c r="F62" s="8"/>
      <c r="G62" s="8"/>
      <c r="H62" s="8"/>
      <c r="I62" s="28"/>
      <c r="J62" s="16"/>
      <c r="K62" s="16"/>
      <c r="M62" s="16"/>
    </row>
    <row r="63" spans="1:17" ht="15" customHeight="1">
      <c r="D63" s="167" t="s">
        <v>126</v>
      </c>
      <c r="E63" s="169"/>
      <c r="F63" s="169"/>
      <c r="G63" s="169"/>
      <c r="H63" s="168"/>
      <c r="I63" s="167" t="s">
        <v>309</v>
      </c>
      <c r="J63" s="169"/>
      <c r="K63" s="169"/>
      <c r="L63" s="169"/>
      <c r="M63" s="169"/>
      <c r="N63" s="169"/>
      <c r="O63" s="169"/>
      <c r="P63" s="169"/>
      <c r="Q63" s="168"/>
    </row>
    <row r="64" spans="1:17" ht="52.8">
      <c r="A64" s="26" t="s">
        <v>123</v>
      </c>
      <c r="B64" s="26" t="s">
        <v>133</v>
      </c>
      <c r="C64" s="26" t="s">
        <v>132</v>
      </c>
      <c r="D64" s="5" t="s">
        <v>303</v>
      </c>
      <c r="E64" s="5" t="s">
        <v>304</v>
      </c>
      <c r="F64" s="5" t="s">
        <v>190</v>
      </c>
      <c r="G64" s="5" t="s">
        <v>189</v>
      </c>
      <c r="H64" s="82" t="s">
        <v>312</v>
      </c>
      <c r="I64" s="5" t="s">
        <v>223</v>
      </c>
      <c r="J64" s="5" t="s">
        <v>222</v>
      </c>
      <c r="K64" s="82" t="s">
        <v>313</v>
      </c>
      <c r="L64" s="5" t="s">
        <v>221</v>
      </c>
      <c r="M64" s="5" t="s">
        <v>219</v>
      </c>
      <c r="N64" s="82" t="s">
        <v>314</v>
      </c>
      <c r="O64" s="5" t="s">
        <v>191</v>
      </c>
      <c r="P64" s="5" t="s">
        <v>188</v>
      </c>
      <c r="Q64" s="82" t="s">
        <v>315</v>
      </c>
    </row>
    <row r="65" spans="1:17">
      <c r="A65" s="13" t="s">
        <v>9</v>
      </c>
      <c r="B65" s="13" t="s">
        <v>338</v>
      </c>
      <c r="C65" s="30" t="s">
        <v>367</v>
      </c>
      <c r="D65" s="52" t="s">
        <v>338</v>
      </c>
      <c r="E65" s="52" t="s">
        <v>338</v>
      </c>
      <c r="F65" s="52">
        <v>6</v>
      </c>
      <c r="G65" s="52">
        <v>6</v>
      </c>
      <c r="H65" s="52">
        <f>(F65-G65)/G65</f>
        <v>0</v>
      </c>
      <c r="I65" s="52" t="s">
        <v>338</v>
      </c>
      <c r="J65" s="52" t="s">
        <v>338</v>
      </c>
      <c r="K65" s="52" t="s">
        <v>338</v>
      </c>
      <c r="L65" s="52" t="s">
        <v>338</v>
      </c>
      <c r="M65" s="52" t="s">
        <v>338</v>
      </c>
      <c r="N65" s="52" t="s">
        <v>338</v>
      </c>
      <c r="O65" s="52" t="s">
        <v>338</v>
      </c>
      <c r="P65" s="52" t="s">
        <v>338</v>
      </c>
      <c r="Q65" s="52" t="s">
        <v>338</v>
      </c>
    </row>
    <row r="66" spans="1:17">
      <c r="A66" s="58" t="s">
        <v>301</v>
      </c>
      <c r="B66" s="114"/>
      <c r="C66" s="114"/>
      <c r="D66" s="112"/>
      <c r="E66" s="112"/>
      <c r="F66" s="112"/>
      <c r="G66" s="112"/>
      <c r="H66" s="112"/>
      <c r="I66" s="112"/>
      <c r="J66" s="112"/>
      <c r="K66" s="112"/>
      <c r="L66" s="112"/>
      <c r="M66" s="112"/>
      <c r="N66" s="112"/>
      <c r="O66" s="112"/>
      <c r="P66" s="112"/>
      <c r="Q66" s="112"/>
    </row>
    <row r="67" spans="1:17">
      <c r="A67" s="58" t="s">
        <v>302</v>
      </c>
      <c r="B67" s="7"/>
      <c r="C67" s="8"/>
      <c r="D67" s="8"/>
      <c r="E67" s="8"/>
      <c r="F67" s="8"/>
      <c r="G67" s="8"/>
      <c r="H67" s="8"/>
      <c r="I67" s="8"/>
      <c r="J67" s="8"/>
      <c r="K67" s="8"/>
      <c r="M67" s="8"/>
    </row>
    <row r="68" spans="1:17">
      <c r="A68" s="58" t="s">
        <v>299</v>
      </c>
      <c r="B68" s="7"/>
      <c r="C68" s="8"/>
      <c r="D68" s="8"/>
      <c r="E68" s="8"/>
      <c r="F68" s="8"/>
      <c r="G68" s="8"/>
      <c r="H68" s="8"/>
      <c r="I68" s="8"/>
      <c r="J68" s="8"/>
      <c r="K68" s="8"/>
      <c r="M68" s="8"/>
    </row>
    <row r="69" spans="1:17">
      <c r="A69" s="58" t="s">
        <v>300</v>
      </c>
      <c r="B69" s="7"/>
      <c r="C69" s="8"/>
      <c r="D69" s="8"/>
      <c r="E69" s="8"/>
      <c r="F69" s="8"/>
      <c r="G69" s="8"/>
      <c r="H69" s="8"/>
      <c r="I69" s="8"/>
      <c r="J69" s="8"/>
      <c r="K69" s="8"/>
      <c r="L69" s="8"/>
      <c r="M69" s="8"/>
    </row>
    <row r="70" spans="1:17">
      <c r="A70" s="58"/>
      <c r="B70" s="7"/>
      <c r="C70" s="8"/>
      <c r="D70" s="8"/>
      <c r="E70" s="8"/>
      <c r="F70" s="8"/>
      <c r="G70" s="8"/>
      <c r="H70" s="8"/>
      <c r="I70" s="8"/>
      <c r="J70" s="8"/>
      <c r="K70" s="8"/>
      <c r="L70" s="8"/>
      <c r="M70" s="8"/>
    </row>
    <row r="71" spans="1:17">
      <c r="A71" s="7"/>
      <c r="B71" s="7"/>
      <c r="C71" s="8"/>
      <c r="D71" s="8"/>
      <c r="E71" s="8"/>
      <c r="F71" s="8"/>
      <c r="G71" s="8"/>
      <c r="H71" s="8"/>
      <c r="I71" s="8"/>
      <c r="J71" s="8"/>
      <c r="K71" s="8"/>
      <c r="L71" s="8"/>
      <c r="M71" s="8"/>
    </row>
    <row r="72" spans="1:17">
      <c r="A72" s="7"/>
      <c r="B72" s="7"/>
      <c r="C72" s="8"/>
      <c r="D72" s="8"/>
      <c r="E72" s="8"/>
      <c r="F72" s="8"/>
      <c r="G72" s="8"/>
      <c r="H72" s="8"/>
      <c r="I72" s="8"/>
      <c r="J72" s="8"/>
      <c r="K72" s="8"/>
      <c r="L72" s="8"/>
      <c r="M72" s="8"/>
    </row>
    <row r="73" spans="1:17">
      <c r="A73" s="94" t="s">
        <v>192</v>
      </c>
      <c r="B73" s="96"/>
      <c r="C73" s="97"/>
      <c r="D73" s="45"/>
      <c r="E73" s="45"/>
      <c r="F73" s="45"/>
      <c r="G73" s="45"/>
      <c r="H73" s="45"/>
      <c r="I73" s="45"/>
      <c r="J73" s="45"/>
      <c r="K73" s="45"/>
      <c r="L73" s="45"/>
      <c r="M73" s="45"/>
    </row>
    <row r="74" spans="1:17" ht="250.8">
      <c r="A74" s="98" t="s">
        <v>261</v>
      </c>
      <c r="B74" s="98" t="s">
        <v>431</v>
      </c>
      <c r="C74" s="8"/>
      <c r="D74" s="8"/>
      <c r="E74" s="8"/>
      <c r="F74" s="8"/>
      <c r="G74" s="8"/>
      <c r="H74" s="8"/>
      <c r="I74" s="8"/>
      <c r="J74" s="8"/>
      <c r="K74" s="8"/>
      <c r="L74" s="8"/>
      <c r="M74" s="8"/>
    </row>
    <row r="75" spans="1:17" ht="79.2">
      <c r="A75" s="98" t="s">
        <v>262</v>
      </c>
      <c r="B75" s="98" t="s">
        <v>370</v>
      </c>
      <c r="C75" s="8"/>
    </row>
  </sheetData>
  <sortState ref="A14:U35">
    <sortCondition descending="1" ref="C14:C35"/>
  </sortState>
  <mergeCells count="11">
    <mergeCell ref="B37:O37"/>
    <mergeCell ref="D63:H63"/>
    <mergeCell ref="L38:M38"/>
    <mergeCell ref="N38:O38"/>
    <mergeCell ref="B38:C38"/>
    <mergeCell ref="D38:E38"/>
    <mergeCell ref="F38:G38"/>
    <mergeCell ref="H38:I38"/>
    <mergeCell ref="J38:K38"/>
    <mergeCell ref="I63:Q63"/>
    <mergeCell ref="B40:O48"/>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2"/>
  <sheetViews>
    <sheetView zoomScale="85" zoomScaleNormal="85" workbookViewId="0">
      <selection activeCell="D33" sqref="D33"/>
    </sheetView>
  </sheetViews>
  <sheetFormatPr defaultColWidth="9.109375" defaultRowHeight="13.8"/>
  <cols>
    <col min="1" max="1" width="22.44140625" style="87" customWidth="1"/>
    <col min="2" max="2" width="18.6640625" style="87" customWidth="1"/>
    <col min="3" max="3" width="16.88671875" style="87" customWidth="1"/>
    <col min="4" max="5" width="16.109375" style="87" customWidth="1"/>
    <col min="6" max="6" width="22.6640625" style="87" bestFit="1" customWidth="1"/>
    <col min="7" max="7" width="22.6640625" style="87" customWidth="1"/>
    <col min="8" max="8" width="35.6640625" style="87" customWidth="1"/>
    <col min="9" max="16384" width="9.109375" style="87"/>
  </cols>
  <sheetData>
    <row r="1" spans="1:8" s="16" customFormat="1" ht="15.6">
      <c r="A1" s="15" t="s">
        <v>253</v>
      </c>
      <c r="B1" s="15"/>
    </row>
    <row r="2" spans="1:8" s="16" customFormat="1">
      <c r="A2" s="83" t="s">
        <v>202</v>
      </c>
    </row>
    <row r="3" spans="1:8" s="16" customFormat="1" ht="15.6">
      <c r="A3" s="83" t="s">
        <v>198</v>
      </c>
      <c r="B3" s="15"/>
    </row>
    <row r="4" spans="1:8" s="77" customFormat="1" ht="14.4">
      <c r="A4" s="83" t="s">
        <v>208</v>
      </c>
    </row>
    <row r="5" spans="1:8">
      <c r="A5" s="81" t="s">
        <v>38</v>
      </c>
      <c r="B5" s="81" t="s">
        <v>39</v>
      </c>
    </row>
    <row r="6" spans="1:8">
      <c r="A6" s="130">
        <v>44287</v>
      </c>
      <c r="B6" s="79" t="s">
        <v>9</v>
      </c>
    </row>
    <row r="7" spans="1:8" ht="52.8">
      <c r="A7" s="26" t="s">
        <v>28</v>
      </c>
      <c r="B7" s="5" t="s">
        <v>179</v>
      </c>
      <c r="C7" s="5" t="s">
        <v>27</v>
      </c>
      <c r="D7" s="5" t="s">
        <v>205</v>
      </c>
      <c r="E7" s="5" t="s">
        <v>40</v>
      </c>
      <c r="F7" s="5" t="s">
        <v>41</v>
      </c>
      <c r="G7" s="5" t="s">
        <v>214</v>
      </c>
      <c r="H7" s="5" t="s">
        <v>114</v>
      </c>
    </row>
    <row r="8" spans="1:8" ht="27.6">
      <c r="A8" s="30" t="s">
        <v>384</v>
      </c>
      <c r="B8" s="30" t="s">
        <v>408</v>
      </c>
      <c r="C8" s="35" t="s">
        <v>148</v>
      </c>
      <c r="D8" s="35" t="s">
        <v>409</v>
      </c>
      <c r="E8" s="35" t="s">
        <v>411</v>
      </c>
      <c r="F8" s="135" t="s">
        <v>393</v>
      </c>
      <c r="G8" s="35">
        <v>0</v>
      </c>
      <c r="H8" s="35"/>
    </row>
    <row r="9" spans="1:8" ht="26.4">
      <c r="A9" s="30" t="s">
        <v>385</v>
      </c>
      <c r="B9" s="30" t="s">
        <v>408</v>
      </c>
      <c r="C9" s="35" t="s">
        <v>167</v>
      </c>
      <c r="D9" s="35" t="s">
        <v>409</v>
      </c>
      <c r="E9" s="35" t="s">
        <v>411</v>
      </c>
      <c r="F9" s="134" t="s">
        <v>331</v>
      </c>
      <c r="G9" s="35">
        <v>0</v>
      </c>
      <c r="H9" s="35"/>
    </row>
    <row r="10" spans="1:8" ht="26.4">
      <c r="A10" s="30" t="s">
        <v>386</v>
      </c>
      <c r="B10" s="30" t="s">
        <v>407</v>
      </c>
      <c r="C10" s="35" t="s">
        <v>143</v>
      </c>
      <c r="D10" s="35" t="s">
        <v>409</v>
      </c>
      <c r="E10" s="35" t="s">
        <v>411</v>
      </c>
      <c r="F10" s="134" t="s">
        <v>394</v>
      </c>
      <c r="G10" s="35">
        <v>0</v>
      </c>
      <c r="H10" s="35"/>
    </row>
    <row r="11" spans="1:8" ht="26.4">
      <c r="A11" s="30" t="s">
        <v>387</v>
      </c>
      <c r="B11" s="30" t="s">
        <v>407</v>
      </c>
      <c r="C11" s="35" t="s">
        <v>178</v>
      </c>
      <c r="D11" s="35" t="s">
        <v>409</v>
      </c>
      <c r="E11" s="35" t="s">
        <v>411</v>
      </c>
      <c r="F11" s="134" t="s">
        <v>395</v>
      </c>
      <c r="G11" s="35">
        <v>0</v>
      </c>
      <c r="H11" s="35"/>
    </row>
    <row r="12" spans="1:8" ht="26.4">
      <c r="A12" s="30" t="s">
        <v>388</v>
      </c>
      <c r="B12" s="30" t="s">
        <v>323</v>
      </c>
      <c r="C12" s="35" t="s">
        <v>150</v>
      </c>
      <c r="D12" s="35" t="s">
        <v>409</v>
      </c>
      <c r="E12" s="35" t="s">
        <v>411</v>
      </c>
      <c r="F12" s="134" t="s">
        <v>395</v>
      </c>
      <c r="G12" s="35">
        <v>0</v>
      </c>
      <c r="H12" s="35"/>
    </row>
    <row r="13" spans="1:8" ht="26.4">
      <c r="A13" s="30" t="s">
        <v>389</v>
      </c>
      <c r="B13" s="30" t="s">
        <v>408</v>
      </c>
      <c r="C13" s="35" t="s">
        <v>175</v>
      </c>
      <c r="D13" s="35" t="s">
        <v>409</v>
      </c>
      <c r="E13" s="35" t="s">
        <v>411</v>
      </c>
      <c r="F13" s="134" t="s">
        <v>337</v>
      </c>
      <c r="G13" s="35">
        <v>0</v>
      </c>
      <c r="H13" s="35"/>
    </row>
    <row r="14" spans="1:8" ht="26.4">
      <c r="A14" s="30" t="s">
        <v>390</v>
      </c>
      <c r="B14" s="30" t="s">
        <v>408</v>
      </c>
      <c r="C14" s="35" t="s">
        <v>168</v>
      </c>
      <c r="D14" s="35" t="s">
        <v>409</v>
      </c>
      <c r="E14" s="35" t="s">
        <v>411</v>
      </c>
      <c r="F14" s="134" t="s">
        <v>331</v>
      </c>
      <c r="G14" s="35">
        <v>0</v>
      </c>
      <c r="H14" s="35"/>
    </row>
    <row r="15" spans="1:8" ht="66">
      <c r="A15" s="30" t="s">
        <v>398</v>
      </c>
      <c r="B15" s="30" t="s">
        <v>397</v>
      </c>
      <c r="C15" s="35" t="s">
        <v>399</v>
      </c>
      <c r="D15" s="35" t="s">
        <v>401</v>
      </c>
      <c r="E15" s="35" t="s">
        <v>411</v>
      </c>
      <c r="F15" s="134" t="s">
        <v>333</v>
      </c>
      <c r="G15" s="35">
        <v>0</v>
      </c>
      <c r="H15" s="35"/>
    </row>
    <row r="16" spans="1:8" ht="52.8">
      <c r="A16" s="133" t="s">
        <v>396</v>
      </c>
      <c r="B16" s="30" t="s">
        <v>397</v>
      </c>
      <c r="C16" s="35" t="s">
        <v>400</v>
      </c>
      <c r="D16" s="35" t="s">
        <v>401</v>
      </c>
      <c r="E16" s="35" t="s">
        <v>411</v>
      </c>
      <c r="F16" s="134" t="s">
        <v>337</v>
      </c>
      <c r="G16" s="35">
        <v>0</v>
      </c>
      <c r="H16" s="35"/>
    </row>
    <row r="17" spans="1:8" ht="39.6">
      <c r="A17" s="30" t="s">
        <v>391</v>
      </c>
      <c r="B17" s="30" t="s">
        <v>403</v>
      </c>
      <c r="C17" s="35" t="s">
        <v>404</v>
      </c>
      <c r="D17" s="35" t="s">
        <v>410</v>
      </c>
      <c r="E17" s="35" t="s">
        <v>411</v>
      </c>
      <c r="F17" s="134" t="s">
        <v>402</v>
      </c>
      <c r="G17" s="35">
        <v>0</v>
      </c>
      <c r="H17" s="35"/>
    </row>
    <row r="18" spans="1:8" ht="79.2">
      <c r="A18" s="30" t="s">
        <v>405</v>
      </c>
      <c r="B18" s="30" t="s">
        <v>397</v>
      </c>
      <c r="C18" s="35" t="s">
        <v>174</v>
      </c>
      <c r="D18" s="35" t="s">
        <v>410</v>
      </c>
      <c r="E18" s="35" t="s">
        <v>411</v>
      </c>
      <c r="F18" s="134" t="s">
        <v>323</v>
      </c>
      <c r="G18" s="35">
        <v>0</v>
      </c>
      <c r="H18" s="35"/>
    </row>
    <row r="19" spans="1:8" ht="39.6">
      <c r="A19" s="30" t="s">
        <v>406</v>
      </c>
      <c r="B19" s="30" t="s">
        <v>397</v>
      </c>
      <c r="C19" s="35" t="s">
        <v>174</v>
      </c>
      <c r="D19" s="35" t="s">
        <v>410</v>
      </c>
      <c r="E19" s="35" t="s">
        <v>411</v>
      </c>
      <c r="F19" s="134" t="s">
        <v>331</v>
      </c>
      <c r="G19" s="35">
        <v>0</v>
      </c>
      <c r="H19" s="35"/>
    </row>
    <row r="20" spans="1:8" ht="26.4">
      <c r="A20" s="30" t="s">
        <v>392</v>
      </c>
      <c r="B20" s="30" t="s">
        <v>407</v>
      </c>
      <c r="C20" s="35" t="s">
        <v>140</v>
      </c>
      <c r="D20" s="35" t="s">
        <v>409</v>
      </c>
      <c r="E20" s="35" t="s">
        <v>411</v>
      </c>
      <c r="F20" s="134" t="s">
        <v>331</v>
      </c>
      <c r="G20" s="35">
        <v>0</v>
      </c>
      <c r="H20" s="35"/>
    </row>
    <row r="21" spans="1:8" s="104" customFormat="1">
      <c r="A21" s="102" t="s">
        <v>180</v>
      </c>
      <c r="B21" s="102"/>
      <c r="C21" s="103"/>
      <c r="D21" s="103"/>
      <c r="E21" s="103"/>
      <c r="F21" s="103"/>
      <c r="G21" s="103"/>
      <c r="H21" s="103"/>
    </row>
    <row r="22" spans="1:8" s="104" customFormat="1">
      <c r="A22" s="102" t="s">
        <v>211</v>
      </c>
      <c r="C22" s="103"/>
      <c r="D22" s="103"/>
      <c r="E22" s="103"/>
      <c r="F22" s="103"/>
      <c r="G22" s="103"/>
      <c r="H22" s="103"/>
    </row>
    <row r="23" spans="1:8" s="104" customFormat="1">
      <c r="A23" s="102" t="s">
        <v>212</v>
      </c>
      <c r="C23" s="103"/>
      <c r="D23" s="103"/>
      <c r="E23" s="103"/>
      <c r="F23" s="103"/>
      <c r="G23" s="103"/>
      <c r="H23" s="103"/>
    </row>
    <row r="24" spans="1:8" s="104" customFormat="1">
      <c r="A24" s="102" t="s">
        <v>220</v>
      </c>
      <c r="C24" s="103"/>
      <c r="D24" s="103"/>
      <c r="E24" s="103"/>
      <c r="F24" s="103"/>
      <c r="G24" s="103"/>
      <c r="H24" s="103"/>
    </row>
    <row r="25" spans="1:8" s="104" customFormat="1">
      <c r="A25" s="102" t="s">
        <v>213</v>
      </c>
      <c r="C25" s="103"/>
      <c r="D25" s="103"/>
      <c r="E25" s="103"/>
      <c r="F25" s="103"/>
      <c r="G25" s="103"/>
      <c r="H25" s="103"/>
    </row>
    <row r="26" spans="1:8" s="104" customFormat="1">
      <c r="A26" s="102" t="s">
        <v>193</v>
      </c>
      <c r="C26" s="103"/>
      <c r="D26" s="103"/>
      <c r="E26" s="103"/>
      <c r="F26" s="103"/>
      <c r="G26" s="103"/>
      <c r="H26" s="103"/>
    </row>
    <row r="27" spans="1:8">
      <c r="A27" s="7" t="s">
        <v>287</v>
      </c>
    </row>
    <row r="30" spans="1:8">
      <c r="A30" s="94" t="s">
        <v>192</v>
      </c>
      <c r="B30" s="95"/>
      <c r="C30" s="96"/>
    </row>
    <row r="31" spans="1:8" ht="132">
      <c r="A31" s="109" t="s">
        <v>256</v>
      </c>
      <c r="B31" s="98" t="s">
        <v>427</v>
      </c>
      <c r="C31" s="86"/>
    </row>
    <row r="32" spans="1:8">
      <c r="A32" s="98"/>
      <c r="B32" s="98"/>
      <c r="C32" s="86"/>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2"/>
  <sheetViews>
    <sheetView zoomScaleNormal="100" workbookViewId="0">
      <selection activeCell="A6" sqref="A6"/>
    </sheetView>
  </sheetViews>
  <sheetFormatPr defaultColWidth="9.109375" defaultRowHeight="13.2"/>
  <cols>
    <col min="1" max="1" width="18.88671875" style="8" customWidth="1"/>
    <col min="2" max="2" width="24.21875" style="8" customWidth="1"/>
    <col min="3" max="3" width="20.5546875" style="8" customWidth="1"/>
    <col min="4" max="4" width="20.6640625" style="8" customWidth="1"/>
    <col min="5" max="5" width="21.109375" style="8" customWidth="1"/>
    <col min="6" max="6" width="19.33203125" style="8" customWidth="1"/>
    <col min="7" max="7" width="25.33203125" style="8" customWidth="1"/>
    <col min="8" max="8" width="31.109375" style="8" customWidth="1"/>
    <col min="9" max="9" width="23.77734375" style="8" customWidth="1"/>
    <col min="10" max="16384" width="9.109375" style="8"/>
  </cols>
  <sheetData>
    <row r="1" spans="1:7" ht="15.6">
      <c r="A1" s="6" t="s">
        <v>254</v>
      </c>
      <c r="B1" s="6"/>
    </row>
    <row r="2" spans="1:7" s="86" customFormat="1" ht="13.8">
      <c r="A2" s="83" t="s">
        <v>203</v>
      </c>
    </row>
    <row r="3" spans="1:7" s="86" customFormat="1" ht="13.8">
      <c r="A3" s="83" t="s">
        <v>204</v>
      </c>
    </row>
    <row r="4" spans="1:7" s="77" customFormat="1" ht="14.4">
      <c r="A4" s="83" t="s">
        <v>208</v>
      </c>
    </row>
    <row r="5" spans="1:7">
      <c r="A5" s="81" t="s">
        <v>38</v>
      </c>
      <c r="B5" s="81" t="s">
        <v>39</v>
      </c>
      <c r="D5" s="32"/>
      <c r="E5" s="32"/>
      <c r="F5" s="32"/>
      <c r="G5" s="32"/>
    </row>
    <row r="6" spans="1:7">
      <c r="A6" s="130">
        <v>44287</v>
      </c>
      <c r="B6" s="46" t="s">
        <v>9</v>
      </c>
      <c r="D6" s="32"/>
      <c r="E6" s="32"/>
      <c r="F6" s="32"/>
      <c r="G6" s="32"/>
    </row>
    <row r="7" spans="1:7" ht="14.55" customHeight="1">
      <c r="B7" s="167" t="s">
        <v>131</v>
      </c>
      <c r="C7" s="169"/>
      <c r="D7" s="168"/>
    </row>
    <row r="8" spans="1:7" ht="52.8">
      <c r="A8" s="26" t="s">
        <v>316</v>
      </c>
      <c r="B8" s="5" t="s">
        <v>42</v>
      </c>
      <c r="C8" s="5" t="s">
        <v>52</v>
      </c>
      <c r="D8" s="5" t="s">
        <v>51</v>
      </c>
      <c r="E8" s="76" t="s">
        <v>185</v>
      </c>
      <c r="F8" s="76" t="s">
        <v>197</v>
      </c>
    </row>
    <row r="9" spans="1:7" ht="39.6">
      <c r="A9" s="126" t="s">
        <v>375</v>
      </c>
      <c r="B9" s="127"/>
      <c r="C9" s="31"/>
      <c r="D9" s="31"/>
      <c r="E9" s="131" t="s">
        <v>371</v>
      </c>
      <c r="F9" s="31" t="s">
        <v>16</v>
      </c>
    </row>
    <row r="10" spans="1:7" ht="14.4">
      <c r="A10" s="126" t="s">
        <v>376</v>
      </c>
      <c r="B10" s="128" t="s">
        <v>372</v>
      </c>
      <c r="C10" s="129" t="s">
        <v>373</v>
      </c>
      <c r="F10" s="31" t="s">
        <v>16</v>
      </c>
    </row>
    <row r="11" spans="1:7" ht="66">
      <c r="A11" s="33"/>
      <c r="B11" s="27"/>
      <c r="C11" s="132"/>
      <c r="D11" s="132"/>
      <c r="E11" s="31" t="s">
        <v>374</v>
      </c>
      <c r="F11" s="31" t="s">
        <v>16</v>
      </c>
    </row>
    <row r="12" spans="1:7">
      <c r="A12" s="108"/>
    </row>
    <row r="14" spans="1:7" ht="13.8">
      <c r="A14" s="94" t="s">
        <v>192</v>
      </c>
      <c r="B14" s="95"/>
      <c r="C14" s="96"/>
    </row>
    <row r="15" spans="1:7" ht="105.6">
      <c r="A15" s="98" t="s">
        <v>257</v>
      </c>
      <c r="B15" s="98" t="s">
        <v>377</v>
      </c>
      <c r="C15" s="86"/>
    </row>
    <row r="21" spans="1:2">
      <c r="A21" s="4"/>
      <c r="B21" s="4"/>
    </row>
    <row r="22" spans="1:2">
      <c r="A22" s="4"/>
      <c r="B22" s="4"/>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4"/>
  <sheetViews>
    <sheetView zoomScale="85" zoomScaleNormal="85" workbookViewId="0">
      <selection activeCell="B94" sqref="B94"/>
    </sheetView>
  </sheetViews>
  <sheetFormatPr defaultColWidth="9.109375" defaultRowHeight="13.2"/>
  <cols>
    <col min="1" max="1" width="27.6640625" style="8" customWidth="1"/>
    <col min="2" max="2" width="26.109375" style="8" customWidth="1"/>
    <col min="3" max="3" width="25.33203125" style="8" customWidth="1"/>
    <col min="4" max="4" width="24.88671875" style="8" customWidth="1"/>
    <col min="5" max="5" width="29.44140625" style="8" customWidth="1"/>
    <col min="6" max="6" width="17.5546875" style="8" customWidth="1"/>
    <col min="7" max="16384" width="9.109375" style="8"/>
  </cols>
  <sheetData>
    <row r="1" spans="1:6" s="77" customFormat="1" ht="14.4">
      <c r="A1" s="83" t="s">
        <v>208</v>
      </c>
    </row>
    <row r="2" spans="1:6" ht="15.6">
      <c r="A2" s="6" t="s">
        <v>186</v>
      </c>
    </row>
    <row r="3" spans="1:6">
      <c r="A3" s="83" t="s">
        <v>206</v>
      </c>
    </row>
    <row r="4" spans="1:6" s="86" customFormat="1" ht="13.8">
      <c r="A4" s="83" t="s">
        <v>207</v>
      </c>
    </row>
    <row r="5" spans="1:6" ht="15" customHeight="1">
      <c r="A5" s="81" t="s">
        <v>38</v>
      </c>
      <c r="B5" s="81" t="s">
        <v>39</v>
      </c>
    </row>
    <row r="6" spans="1:6" ht="20.399999999999999" customHeight="1">
      <c r="A6" s="115">
        <v>44287</v>
      </c>
      <c r="B6" s="50" t="s">
        <v>9</v>
      </c>
      <c r="F6" s="28"/>
    </row>
    <row r="7" spans="1:6" ht="26.4">
      <c r="A7" s="1" t="s">
        <v>218</v>
      </c>
      <c r="B7" s="5" t="s">
        <v>31</v>
      </c>
      <c r="C7" s="5" t="s">
        <v>54</v>
      </c>
      <c r="D7" s="5" t="s">
        <v>296</v>
      </c>
      <c r="E7" s="5" t="s">
        <v>298</v>
      </c>
    </row>
    <row r="8" spans="1:6">
      <c r="A8" s="21" t="s">
        <v>317</v>
      </c>
      <c r="B8" s="35" t="s">
        <v>318</v>
      </c>
      <c r="C8" s="35">
        <v>206</v>
      </c>
      <c r="D8" s="35">
        <v>23</v>
      </c>
      <c r="E8" s="35"/>
    </row>
    <row r="9" spans="1:6">
      <c r="A9" s="21"/>
      <c r="B9" s="35"/>
      <c r="C9" s="35"/>
      <c r="D9" s="35"/>
    </row>
    <row r="10" spans="1:6" ht="26.4">
      <c r="A10" s="23" t="s">
        <v>55</v>
      </c>
      <c r="B10" s="5" t="s">
        <v>56</v>
      </c>
      <c r="C10" s="5" t="s">
        <v>57</v>
      </c>
      <c r="D10" s="5"/>
    </row>
    <row r="11" spans="1:6">
      <c r="A11" s="14" t="s">
        <v>211</v>
      </c>
      <c r="B11" s="116">
        <f>SUM([1]Stats!$G$14,[1]Stats!$G$16)</f>
        <v>0.75728155339805825</v>
      </c>
      <c r="C11" s="13" t="s">
        <v>328</v>
      </c>
      <c r="D11" s="117">
        <v>4.8543689320388345E-3</v>
      </c>
    </row>
    <row r="12" spans="1:6" ht="26.4">
      <c r="A12" s="14" t="s">
        <v>212</v>
      </c>
      <c r="B12" s="116">
        <f>SUM([1]Stats!$G$15)</f>
        <v>6.3106796116504854E-2</v>
      </c>
      <c r="C12" s="13" t="s">
        <v>327</v>
      </c>
      <c r="D12" s="117">
        <v>1.9417475728155338E-2</v>
      </c>
    </row>
    <row r="13" spans="1:6">
      <c r="A13" s="14" t="s">
        <v>220</v>
      </c>
      <c r="B13" s="116">
        <f>SUM([1]Stats!$G$18)</f>
        <v>4.3689320388349516E-2</v>
      </c>
      <c r="C13" s="9" t="s">
        <v>322</v>
      </c>
      <c r="D13" s="117">
        <v>2.9126213592233011E-2</v>
      </c>
    </row>
    <row r="14" spans="1:6">
      <c r="A14" s="14" t="s">
        <v>213</v>
      </c>
      <c r="B14" s="116">
        <f>SUM([1]Stats!$G$21,[1]Stats!$G$17)</f>
        <v>0.12135922330097088</v>
      </c>
      <c r="C14" s="9" t="s">
        <v>319</v>
      </c>
      <c r="D14" s="117">
        <v>1.9417475728155338E-2</v>
      </c>
    </row>
    <row r="15" spans="1:6">
      <c r="A15" s="14" t="s">
        <v>193</v>
      </c>
      <c r="B15" s="116">
        <f>SUM([1]Stats!$G$19:$G$20)</f>
        <v>1.4563106796116504E-2</v>
      </c>
      <c r="C15" s="9" t="s">
        <v>321</v>
      </c>
      <c r="D15" s="117">
        <v>7.7669902912621352E-2</v>
      </c>
    </row>
    <row r="16" spans="1:6">
      <c r="A16" s="23" t="s">
        <v>236</v>
      </c>
      <c r="B16" s="5" t="s">
        <v>60</v>
      </c>
      <c r="C16" s="116" t="s">
        <v>320</v>
      </c>
      <c r="D16" s="117">
        <v>0.14563106796116504</v>
      </c>
    </row>
    <row r="17" spans="1:4" ht="26.4">
      <c r="A17" s="30" t="s">
        <v>136</v>
      </c>
      <c r="B17" s="118"/>
      <c r="C17" s="13" t="s">
        <v>326</v>
      </c>
      <c r="D17" s="117">
        <v>8.2524271844660199E-2</v>
      </c>
    </row>
    <row r="18" spans="1:4">
      <c r="A18" s="30" t="s">
        <v>137</v>
      </c>
      <c r="B18" s="118"/>
      <c r="C18" s="13" t="s">
        <v>325</v>
      </c>
      <c r="D18" s="117">
        <v>4.8543689320388345E-3</v>
      </c>
    </row>
    <row r="19" spans="1:4">
      <c r="A19" s="30" t="s">
        <v>231</v>
      </c>
      <c r="B19" s="118"/>
      <c r="C19" s="9" t="s">
        <v>323</v>
      </c>
      <c r="D19" s="117">
        <v>5.3398058252427182E-2</v>
      </c>
    </row>
    <row r="20" spans="1:4">
      <c r="A20" s="30" t="s">
        <v>138</v>
      </c>
      <c r="B20" s="118"/>
      <c r="C20" s="9" t="s">
        <v>324</v>
      </c>
      <c r="D20" s="117">
        <v>1.9417475728155338E-2</v>
      </c>
    </row>
    <row r="21" spans="1:4">
      <c r="A21" s="30" t="s">
        <v>232</v>
      </c>
      <c r="B21" s="118"/>
      <c r="C21" s="13"/>
      <c r="D21" s="22"/>
    </row>
    <row r="22" spans="1:4">
      <c r="A22" s="30" t="s">
        <v>139</v>
      </c>
      <c r="B22" s="118"/>
      <c r="C22" s="13"/>
      <c r="D22" s="22"/>
    </row>
    <row r="23" spans="1:4">
      <c r="A23" s="30" t="s">
        <v>140</v>
      </c>
      <c r="B23" s="118">
        <v>8.2524271844660199E-2</v>
      </c>
      <c r="C23" s="13"/>
      <c r="D23" s="22"/>
    </row>
    <row r="24" spans="1:4">
      <c r="A24" s="30" t="s">
        <v>141</v>
      </c>
      <c r="B24" s="118"/>
      <c r="C24" s="13"/>
      <c r="D24" s="22"/>
    </row>
    <row r="25" spans="1:4">
      <c r="A25" s="30" t="s">
        <v>142</v>
      </c>
      <c r="B25" s="118"/>
      <c r="C25" s="13"/>
      <c r="D25" s="22"/>
    </row>
    <row r="26" spans="1:4">
      <c r="A26" s="30" t="s">
        <v>143</v>
      </c>
      <c r="B26" s="118"/>
      <c r="C26" s="13"/>
      <c r="D26" s="22"/>
    </row>
    <row r="27" spans="1:4">
      <c r="A27" s="30" t="s">
        <v>297</v>
      </c>
      <c r="B27" s="118"/>
      <c r="C27" s="13"/>
      <c r="D27" s="22"/>
    </row>
    <row r="28" spans="1:4">
      <c r="A28" s="30" t="s">
        <v>144</v>
      </c>
      <c r="B28" s="118"/>
      <c r="C28" s="13"/>
      <c r="D28" s="22"/>
    </row>
    <row r="29" spans="1:4">
      <c r="A29" s="30" t="s">
        <v>145</v>
      </c>
      <c r="B29" s="118">
        <v>9.7087378640776691E-3</v>
      </c>
      <c r="C29" s="13"/>
      <c r="D29" s="22"/>
    </row>
    <row r="30" spans="1:4">
      <c r="A30" s="30" t="s">
        <v>146</v>
      </c>
      <c r="B30" s="118"/>
      <c r="C30" s="13"/>
      <c r="D30" s="22"/>
    </row>
    <row r="31" spans="1:4">
      <c r="A31" s="30" t="s">
        <v>147</v>
      </c>
      <c r="B31" s="118"/>
      <c r="C31" s="13"/>
      <c r="D31" s="22"/>
    </row>
    <row r="32" spans="1:4">
      <c r="A32" s="30" t="s">
        <v>148</v>
      </c>
      <c r="B32" s="118">
        <v>4.3689320388349516E-2</v>
      </c>
      <c r="C32" s="13"/>
      <c r="D32" s="22"/>
    </row>
    <row r="33" spans="1:4">
      <c r="A33" s="30" t="s">
        <v>233</v>
      </c>
      <c r="B33" s="118"/>
      <c r="C33" s="13"/>
      <c r="D33" s="22"/>
    </row>
    <row r="34" spans="1:4">
      <c r="A34" s="30" t="s">
        <v>149</v>
      </c>
      <c r="B34" s="118"/>
      <c r="C34" s="13"/>
      <c r="D34" s="22"/>
    </row>
    <row r="35" spans="1:4">
      <c r="A35" s="30" t="s">
        <v>150</v>
      </c>
      <c r="B35" s="118">
        <v>8.7378640776699032E-2</v>
      </c>
      <c r="C35" s="13"/>
      <c r="D35" s="22"/>
    </row>
    <row r="36" spans="1:4">
      <c r="A36" s="30" t="s">
        <v>151</v>
      </c>
      <c r="B36" s="118"/>
      <c r="C36" s="13"/>
      <c r="D36" s="22"/>
    </row>
    <row r="37" spans="1:4">
      <c r="A37" s="30" t="s">
        <v>152</v>
      </c>
      <c r="B37" s="118"/>
      <c r="C37" s="13"/>
      <c r="D37" s="22"/>
    </row>
    <row r="38" spans="1:4">
      <c r="A38" s="30" t="s">
        <v>153</v>
      </c>
      <c r="B38" s="118">
        <v>7.281553398058252E-2</v>
      </c>
      <c r="C38" s="13"/>
      <c r="D38" s="22"/>
    </row>
    <row r="39" spans="1:4">
      <c r="A39" s="30" t="s">
        <v>154</v>
      </c>
      <c r="B39" s="118">
        <v>0.10679611650485436</v>
      </c>
      <c r="C39" s="13"/>
      <c r="D39" s="22"/>
    </row>
    <row r="40" spans="1:4">
      <c r="A40" s="30" t="s">
        <v>155</v>
      </c>
      <c r="B40" s="118"/>
      <c r="C40" s="13"/>
      <c r="D40" s="22"/>
    </row>
    <row r="41" spans="1:4">
      <c r="A41" s="30" t="s">
        <v>156</v>
      </c>
      <c r="B41" s="118"/>
      <c r="C41" s="13"/>
      <c r="D41" s="22"/>
    </row>
    <row r="42" spans="1:4">
      <c r="A42" s="30" t="s">
        <v>157</v>
      </c>
      <c r="B42" s="118"/>
      <c r="C42" s="13"/>
      <c r="D42" s="22"/>
    </row>
    <row r="43" spans="1:4">
      <c r="A43" s="30" t="s">
        <v>158</v>
      </c>
      <c r="B43" s="118"/>
      <c r="C43" s="13"/>
      <c r="D43" s="22"/>
    </row>
    <row r="44" spans="1:4">
      <c r="A44" s="30" t="s">
        <v>159</v>
      </c>
      <c r="B44" s="118"/>
      <c r="C44" s="13"/>
      <c r="D44" s="22"/>
    </row>
    <row r="45" spans="1:4">
      <c r="A45" s="30" t="s">
        <v>160</v>
      </c>
      <c r="B45" s="118"/>
      <c r="C45" s="13"/>
      <c r="D45" s="22"/>
    </row>
    <row r="46" spans="1:4">
      <c r="A46" s="30" t="s">
        <v>161</v>
      </c>
      <c r="B46" s="118"/>
      <c r="C46" s="13"/>
      <c r="D46" s="22"/>
    </row>
    <row r="47" spans="1:4">
      <c r="A47" s="30" t="s">
        <v>162</v>
      </c>
      <c r="B47" s="118"/>
      <c r="C47" s="13"/>
      <c r="D47" s="22"/>
    </row>
    <row r="48" spans="1:4">
      <c r="A48" s="30" t="s">
        <v>163</v>
      </c>
      <c r="B48" s="118">
        <v>2.9126213592233011E-2</v>
      </c>
      <c r="C48" s="13"/>
      <c r="D48" s="22"/>
    </row>
    <row r="49" spans="1:4">
      <c r="A49" s="30" t="s">
        <v>164</v>
      </c>
      <c r="B49" s="118"/>
      <c r="C49" s="13"/>
      <c r="D49" s="22"/>
    </row>
    <row r="50" spans="1:4">
      <c r="A50" s="30" t="s">
        <v>165</v>
      </c>
      <c r="B50" s="118">
        <v>1.9417475728155338E-2</v>
      </c>
      <c r="C50" s="13"/>
      <c r="D50" s="22"/>
    </row>
    <row r="51" spans="1:4">
      <c r="A51" s="30" t="s">
        <v>166</v>
      </c>
      <c r="B51" s="118"/>
      <c r="C51" s="13"/>
      <c r="D51" s="22"/>
    </row>
    <row r="52" spans="1:4">
      <c r="A52" s="30" t="s">
        <v>167</v>
      </c>
      <c r="B52" s="118">
        <v>9.7087378640776691E-3</v>
      </c>
      <c r="C52" s="13"/>
      <c r="D52" s="22"/>
    </row>
    <row r="53" spans="1:4">
      <c r="A53" s="30" t="s">
        <v>168</v>
      </c>
      <c r="B53" s="118"/>
      <c r="C53" s="13"/>
      <c r="D53" s="22"/>
    </row>
    <row r="54" spans="1:4">
      <c r="A54" s="30" t="s">
        <v>169</v>
      </c>
      <c r="B54" s="118">
        <v>1.9417475728155338E-2</v>
      </c>
      <c r="C54" s="13"/>
      <c r="D54" s="22"/>
    </row>
    <row r="55" spans="1:4">
      <c r="A55" s="30" t="s">
        <v>170</v>
      </c>
      <c r="B55" s="118"/>
      <c r="C55" s="13"/>
      <c r="D55" s="22"/>
    </row>
    <row r="56" spans="1:4">
      <c r="A56" s="30" t="s">
        <v>171</v>
      </c>
      <c r="B56" s="118"/>
      <c r="C56" s="13"/>
      <c r="D56" s="22"/>
    </row>
    <row r="57" spans="1:4">
      <c r="A57" s="30" t="s">
        <v>172</v>
      </c>
      <c r="B57" s="118"/>
      <c r="C57" s="13"/>
      <c r="D57" s="22"/>
    </row>
    <row r="58" spans="1:4">
      <c r="A58" s="30" t="s">
        <v>173</v>
      </c>
      <c r="B58" s="118"/>
      <c r="C58" s="13"/>
      <c r="D58" s="22"/>
    </row>
    <row r="59" spans="1:4">
      <c r="A59" s="30" t="s">
        <v>174</v>
      </c>
      <c r="B59" s="118">
        <v>4.3689320388349516E-2</v>
      </c>
      <c r="C59" s="13"/>
      <c r="D59" s="22"/>
    </row>
    <row r="60" spans="1:4">
      <c r="A60" s="30" t="s">
        <v>175</v>
      </c>
      <c r="B60" s="118">
        <v>3.8834951456310676E-2</v>
      </c>
      <c r="C60" s="13"/>
      <c r="D60" s="22"/>
    </row>
    <row r="61" spans="1:4">
      <c r="A61" s="30" t="s">
        <v>176</v>
      </c>
      <c r="B61" s="118"/>
      <c r="C61" s="13"/>
      <c r="D61" s="22"/>
    </row>
    <row r="62" spans="1:4">
      <c r="A62" s="30" t="s">
        <v>234</v>
      </c>
      <c r="B62" s="118">
        <v>2.4271844660194174E-2</v>
      </c>
      <c r="C62" s="13"/>
      <c r="D62" s="22"/>
    </row>
    <row r="63" spans="1:4">
      <c r="A63" s="30" t="s">
        <v>177</v>
      </c>
      <c r="B63" s="118">
        <v>9.7087378640776691E-3</v>
      </c>
      <c r="C63" s="13"/>
      <c r="D63" s="22"/>
    </row>
    <row r="64" spans="1:4">
      <c r="A64" s="30" t="s">
        <v>178</v>
      </c>
      <c r="B64" s="118">
        <v>0.26213592233009708</v>
      </c>
      <c r="C64" s="13"/>
      <c r="D64" s="22"/>
    </row>
    <row r="65" spans="1:4">
      <c r="A65" s="30" t="s">
        <v>235</v>
      </c>
      <c r="B65" s="118"/>
      <c r="C65" s="13"/>
      <c r="D65" s="22"/>
    </row>
    <row r="66" spans="1:4">
      <c r="A66" s="105" t="s">
        <v>238</v>
      </c>
      <c r="B66" s="118">
        <f>SUM(B17:B65)</f>
        <v>0.85922330097087374</v>
      </c>
      <c r="C66" s="13"/>
      <c r="D66" s="22"/>
    </row>
    <row r="67" spans="1:4">
      <c r="A67" s="30" t="s">
        <v>129</v>
      </c>
      <c r="B67" s="118">
        <v>5.3398058252427182E-2</v>
      </c>
      <c r="C67" s="13"/>
      <c r="D67" s="22"/>
    </row>
    <row r="68" spans="1:4">
      <c r="A68" s="30" t="s">
        <v>224</v>
      </c>
      <c r="B68" s="118">
        <v>5.3398058252427182E-2</v>
      </c>
      <c r="C68" s="13"/>
      <c r="D68" s="22"/>
    </row>
    <row r="69" spans="1:4">
      <c r="A69" s="30" t="s">
        <v>225</v>
      </c>
      <c r="B69" s="118">
        <v>4.8543689320388345E-3</v>
      </c>
      <c r="C69" s="13"/>
      <c r="D69" s="22"/>
    </row>
    <row r="70" spans="1:4">
      <c r="A70" s="30" t="s">
        <v>227</v>
      </c>
      <c r="B70" s="118"/>
      <c r="C70" s="13"/>
      <c r="D70" s="22"/>
    </row>
    <row r="71" spans="1:4">
      <c r="A71" s="30" t="s">
        <v>228</v>
      </c>
      <c r="B71" s="118">
        <v>4.8543689320388345E-3</v>
      </c>
      <c r="C71" s="13"/>
      <c r="D71" s="22"/>
    </row>
    <row r="72" spans="1:4">
      <c r="A72" s="30" t="s">
        <v>226</v>
      </c>
      <c r="B72" s="118">
        <v>1.4563106796116504E-2</v>
      </c>
      <c r="C72" s="13"/>
      <c r="D72" s="22"/>
    </row>
    <row r="73" spans="1:4">
      <c r="A73" s="7" t="s">
        <v>128</v>
      </c>
    </row>
    <row r="74" spans="1:4">
      <c r="A74" s="7" t="s">
        <v>196</v>
      </c>
    </row>
    <row r="75" spans="1:4">
      <c r="A75" s="7" t="s">
        <v>58</v>
      </c>
    </row>
    <row r="76" spans="1:4">
      <c r="A76" s="7" t="s">
        <v>59</v>
      </c>
    </row>
    <row r="77" spans="1:4">
      <c r="A77" s="25" t="s">
        <v>237</v>
      </c>
    </row>
    <row r="78" spans="1:4">
      <c r="A78" s="25" t="s">
        <v>130</v>
      </c>
    </row>
    <row r="79" spans="1:4">
      <c r="A79" s="25"/>
    </row>
    <row r="81" spans="1:5" ht="15.6">
      <c r="A81" s="6" t="s">
        <v>246</v>
      </c>
      <c r="B81" s="87"/>
      <c r="C81" s="87"/>
      <c r="D81" s="87"/>
      <c r="E81" s="87"/>
    </row>
    <row r="82" spans="1:5" s="86" customFormat="1" ht="13.8">
      <c r="A82" s="83" t="s">
        <v>200</v>
      </c>
    </row>
    <row r="83" spans="1:5" ht="15" customHeight="1">
      <c r="A83" s="81" t="s">
        <v>38</v>
      </c>
      <c r="B83" s="81" t="s">
        <v>39</v>
      </c>
      <c r="D83" s="87"/>
      <c r="E83" s="87"/>
    </row>
    <row r="84" spans="1:5" ht="13.8">
      <c r="A84" s="125">
        <v>44287</v>
      </c>
      <c r="B84" s="35" t="s">
        <v>9</v>
      </c>
      <c r="D84" s="87"/>
      <c r="E84" s="87"/>
    </row>
    <row r="85" spans="1:5" ht="54" customHeight="1">
      <c r="A85" s="1" t="s">
        <v>32</v>
      </c>
      <c r="B85" s="5" t="s">
        <v>33</v>
      </c>
      <c r="C85" s="5" t="s">
        <v>37</v>
      </c>
      <c r="D85" s="5" t="s">
        <v>34</v>
      </c>
      <c r="E85" s="5" t="s">
        <v>36</v>
      </c>
    </row>
    <row r="86" spans="1:5" ht="39.6">
      <c r="A86" s="30" t="s">
        <v>379</v>
      </c>
      <c r="B86" s="159">
        <v>43024</v>
      </c>
      <c r="C86" s="35">
        <v>6</v>
      </c>
      <c r="D86" s="35" t="s">
        <v>383</v>
      </c>
      <c r="E86" s="35"/>
    </row>
    <row r="87" spans="1:5" ht="39.6">
      <c r="A87" s="30" t="s">
        <v>380</v>
      </c>
      <c r="B87" s="159">
        <v>43024</v>
      </c>
      <c r="C87" s="35">
        <v>5</v>
      </c>
      <c r="D87" s="35" t="s">
        <v>383</v>
      </c>
      <c r="E87" s="35"/>
    </row>
    <row r="88" spans="1:5" ht="26.4">
      <c r="A88" s="30" t="s">
        <v>381</v>
      </c>
      <c r="B88" s="159">
        <v>43263</v>
      </c>
      <c r="C88" s="35">
        <v>8</v>
      </c>
      <c r="D88" s="35" t="s">
        <v>383</v>
      </c>
      <c r="E88" s="35"/>
    </row>
    <row r="89" spans="1:5" ht="39.6">
      <c r="A89" s="30" t="s">
        <v>382</v>
      </c>
      <c r="B89" s="159">
        <v>43522</v>
      </c>
      <c r="C89" s="35">
        <v>8</v>
      </c>
      <c r="D89" s="35" t="s">
        <v>383</v>
      </c>
      <c r="E89" s="35"/>
    </row>
    <row r="90" spans="1:5" ht="13.8">
      <c r="A90" s="7"/>
      <c r="B90" s="87"/>
      <c r="C90" s="87"/>
      <c r="D90" s="87"/>
      <c r="E90" s="87"/>
    </row>
    <row r="91" spans="1:5" ht="13.8">
      <c r="A91" s="87"/>
      <c r="B91" s="87"/>
      <c r="C91" s="87"/>
      <c r="D91" s="87"/>
      <c r="E91" s="87"/>
    </row>
    <row r="92" spans="1:5" ht="13.8">
      <c r="A92" s="94" t="s">
        <v>192</v>
      </c>
      <c r="B92" s="95"/>
      <c r="C92" s="96"/>
    </row>
    <row r="93" spans="1:5" ht="158.4">
      <c r="A93" s="98" t="s">
        <v>201</v>
      </c>
      <c r="B93" s="98" t="s">
        <v>378</v>
      </c>
      <c r="C93" s="99"/>
    </row>
    <row r="94" spans="1:5" ht="52.8">
      <c r="A94" s="54" t="s">
        <v>255</v>
      </c>
      <c r="B94" s="98" t="s">
        <v>428</v>
      </c>
      <c r="C94" s="54"/>
    </row>
  </sheetData>
  <sortState ref="C11:D20">
    <sortCondition ref="C11:C20"/>
  </sortState>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87"/>
  <sheetViews>
    <sheetView zoomScale="85" zoomScaleNormal="85" workbookViewId="0">
      <selection activeCell="A78" sqref="A78"/>
    </sheetView>
  </sheetViews>
  <sheetFormatPr defaultColWidth="8.88671875" defaultRowHeight="13.8"/>
  <cols>
    <col min="1" max="1" width="19.88671875" style="86" customWidth="1"/>
    <col min="2" max="2" width="11.88671875" style="86" customWidth="1"/>
    <col min="3" max="3" width="14.109375" style="86" customWidth="1"/>
    <col min="4" max="4" width="14.88671875" style="86" customWidth="1"/>
    <col min="5" max="5" width="14.77734375" style="86" customWidth="1"/>
    <col min="6" max="6" width="17" style="86" customWidth="1"/>
    <col min="7" max="16384" width="8.88671875" style="86"/>
  </cols>
  <sheetData>
    <row r="1" spans="1:6">
      <c r="A1" s="83" t="s">
        <v>194</v>
      </c>
    </row>
    <row r="2" spans="1:6" ht="15.6">
      <c r="A2" s="6" t="s">
        <v>269</v>
      </c>
    </row>
    <row r="3" spans="1:6" s="64" customFormat="1">
      <c r="A3" s="59" t="s">
        <v>270</v>
      </c>
      <c r="B3" s="59"/>
      <c r="C3" s="59"/>
      <c r="D3" s="86"/>
      <c r="E3" s="86"/>
      <c r="F3" s="86"/>
    </row>
    <row r="4" spans="1:6" ht="30" customHeight="1">
      <c r="A4" s="80" t="s">
        <v>38</v>
      </c>
      <c r="B4" s="80" t="s">
        <v>39</v>
      </c>
      <c r="C4" s="80" t="s">
        <v>62</v>
      </c>
    </row>
    <row r="5" spans="1:6">
      <c r="A5" s="130">
        <v>44287</v>
      </c>
      <c r="B5" s="79" t="s">
        <v>9</v>
      </c>
      <c r="C5" s="40" t="s">
        <v>61</v>
      </c>
    </row>
    <row r="48" spans="1:3">
      <c r="A48" s="59" t="s">
        <v>271</v>
      </c>
      <c r="B48" s="59"/>
      <c r="C48" s="59"/>
    </row>
    <row r="49" spans="1:7">
      <c r="A49" s="80" t="s">
        <v>38</v>
      </c>
      <c r="B49" s="80" t="s">
        <v>39</v>
      </c>
      <c r="C49" s="80" t="s">
        <v>62</v>
      </c>
    </row>
    <row r="50" spans="1:7">
      <c r="A50" s="35"/>
      <c r="B50" s="35"/>
      <c r="C50" s="40" t="s">
        <v>61</v>
      </c>
    </row>
    <row r="52" spans="1:7">
      <c r="B52" s="39"/>
      <c r="C52" s="39"/>
      <c r="D52" s="39"/>
      <c r="E52" s="37"/>
      <c r="F52" s="37"/>
      <c r="G52" s="37"/>
    </row>
    <row r="53" spans="1:7">
      <c r="A53" s="37"/>
      <c r="B53" s="37"/>
      <c r="C53" s="37"/>
      <c r="D53" s="37"/>
      <c r="E53" s="37"/>
      <c r="F53" s="37"/>
      <c r="G53" s="37"/>
    </row>
    <row r="54" spans="1:7" s="64" customFormat="1">
      <c r="D54" s="86"/>
      <c r="E54" s="86"/>
      <c r="F54" s="86"/>
    </row>
    <row r="55" spans="1:7">
      <c r="G55" s="37"/>
    </row>
    <row r="56" spans="1:7" ht="19.8" customHeight="1">
      <c r="G56" s="37"/>
    </row>
    <row r="57" spans="1:7">
      <c r="A57" s="84"/>
      <c r="B57" s="84"/>
      <c r="C57" s="85"/>
      <c r="G57" s="37"/>
    </row>
    <row r="58" spans="1:7">
      <c r="A58" s="84"/>
      <c r="B58" s="84"/>
      <c r="C58" s="85"/>
      <c r="G58" s="37"/>
    </row>
    <row r="59" spans="1:7">
      <c r="A59" s="84"/>
      <c r="B59" s="84"/>
      <c r="C59" s="85"/>
      <c r="G59" s="37"/>
    </row>
    <row r="60" spans="1:7">
      <c r="A60" s="84"/>
      <c r="B60" s="84"/>
      <c r="C60" s="85"/>
      <c r="G60" s="37"/>
    </row>
    <row r="61" spans="1:7">
      <c r="A61" s="84"/>
      <c r="B61" s="84"/>
      <c r="C61" s="85"/>
      <c r="G61" s="37"/>
    </row>
    <row r="62" spans="1:7">
      <c r="A62" s="84"/>
      <c r="B62" s="84"/>
      <c r="C62" s="85"/>
      <c r="G62" s="37"/>
    </row>
    <row r="63" spans="1:7">
      <c r="A63" s="84"/>
      <c r="B63" s="84"/>
      <c r="C63" s="85"/>
      <c r="G63" s="37"/>
    </row>
    <row r="64" spans="1:7">
      <c r="A64" s="84"/>
      <c r="B64" s="84"/>
      <c r="C64" s="85"/>
      <c r="G64" s="37"/>
    </row>
    <row r="65" spans="1:7">
      <c r="A65" s="84"/>
      <c r="B65" s="84"/>
      <c r="C65" s="85"/>
      <c r="G65" s="37"/>
    </row>
    <row r="66" spans="1:7">
      <c r="A66" s="84"/>
      <c r="B66" s="84"/>
      <c r="C66" s="85"/>
      <c r="G66" s="37"/>
    </row>
    <row r="67" spans="1:7">
      <c r="A67" s="84"/>
      <c r="B67" s="84"/>
      <c r="C67" s="85"/>
      <c r="G67" s="37"/>
    </row>
    <row r="68" spans="1:7">
      <c r="A68" s="84"/>
      <c r="B68" s="84"/>
      <c r="C68" s="85"/>
      <c r="G68" s="37"/>
    </row>
    <row r="69" spans="1:7">
      <c r="A69" s="84"/>
      <c r="B69" s="84"/>
      <c r="C69" s="85"/>
      <c r="G69" s="37"/>
    </row>
    <row r="70" spans="1:7">
      <c r="A70" s="84"/>
      <c r="B70" s="84"/>
      <c r="C70" s="85"/>
      <c r="G70" s="37"/>
    </row>
    <row r="71" spans="1:7">
      <c r="A71" s="84"/>
      <c r="B71" s="84"/>
      <c r="C71" s="85"/>
      <c r="G71" s="37"/>
    </row>
    <row r="72" spans="1:7">
      <c r="A72" s="84"/>
      <c r="B72" s="84"/>
      <c r="C72" s="85"/>
      <c r="G72" s="37"/>
    </row>
    <row r="73" spans="1:7">
      <c r="A73" s="84"/>
      <c r="B73" s="84"/>
      <c r="C73" s="85"/>
      <c r="G73" s="37"/>
    </row>
    <row r="74" spans="1:7">
      <c r="A74" s="84"/>
      <c r="B74" s="84"/>
      <c r="C74" s="85"/>
      <c r="G74" s="37"/>
    </row>
    <row r="75" spans="1:7">
      <c r="A75" s="84"/>
      <c r="B75" s="84"/>
      <c r="C75" s="85"/>
      <c r="G75" s="37"/>
    </row>
    <row r="76" spans="1:7">
      <c r="A76" s="84"/>
      <c r="B76" s="84"/>
      <c r="C76" s="85"/>
      <c r="G76" s="37"/>
    </row>
    <row r="77" spans="1:7">
      <c r="A77" s="84"/>
      <c r="B77" s="84"/>
      <c r="C77" s="85"/>
      <c r="G77" s="37"/>
    </row>
    <row r="83" spans="1:7">
      <c r="A83" s="38"/>
      <c r="B83" s="8"/>
      <c r="C83" s="8"/>
      <c r="D83" s="8"/>
      <c r="E83" s="8"/>
      <c r="F83" s="8"/>
      <c r="G83" s="37"/>
    </row>
    <row r="84" spans="1:7">
      <c r="A84" s="37"/>
      <c r="B84" s="37"/>
      <c r="C84" s="37"/>
      <c r="D84" s="37"/>
      <c r="E84" s="37"/>
      <c r="F84" s="37"/>
      <c r="G84" s="37"/>
    </row>
    <row r="85" spans="1:7">
      <c r="A85" s="7"/>
      <c r="B85" s="87"/>
      <c r="C85" s="87"/>
      <c r="D85" s="87"/>
      <c r="E85" s="87"/>
      <c r="F85" s="87"/>
      <c r="G85" s="37"/>
    </row>
    <row r="86" spans="1:7">
      <c r="B86" s="87"/>
      <c r="C86" s="87"/>
      <c r="D86" s="87"/>
      <c r="E86" s="87"/>
      <c r="F86" s="87"/>
      <c r="G86" s="37"/>
    </row>
    <row r="87" spans="1:7">
      <c r="B87" s="37"/>
      <c r="C87" s="37"/>
      <c r="D87" s="37"/>
      <c r="E87" s="37"/>
      <c r="F87" s="37"/>
      <c r="G87" s="37"/>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7"/>
  <sheetViews>
    <sheetView zoomScale="85" zoomScaleNormal="85" workbookViewId="0">
      <selection activeCell="N76" sqref="N76"/>
    </sheetView>
  </sheetViews>
  <sheetFormatPr defaultColWidth="8.88671875" defaultRowHeight="13.8"/>
  <cols>
    <col min="1" max="1" width="17.21875" style="86" customWidth="1"/>
    <col min="2" max="2" width="17.33203125" style="86" customWidth="1"/>
    <col min="3" max="3" width="22.6640625" style="86" customWidth="1"/>
    <col min="4" max="4" width="13.88671875" style="86" customWidth="1"/>
    <col min="5" max="16384" width="8.88671875" style="86"/>
  </cols>
  <sheetData>
    <row r="1" spans="1:5" s="77" customFormat="1" ht="14.4">
      <c r="A1" s="83" t="s">
        <v>208</v>
      </c>
    </row>
    <row r="2" spans="1:5" ht="15.6">
      <c r="A2" s="6" t="s">
        <v>272</v>
      </c>
      <c r="B2" s="87"/>
      <c r="C2" s="87"/>
      <c r="D2" s="8"/>
      <c r="E2" s="87"/>
    </row>
    <row r="3" spans="1:5">
      <c r="A3" s="83" t="s">
        <v>195</v>
      </c>
    </row>
    <row r="4" spans="1:5" ht="15" customHeight="1">
      <c r="A4" s="70" t="s">
        <v>38</v>
      </c>
      <c r="B4" s="70" t="s">
        <v>39</v>
      </c>
      <c r="D4" s="8"/>
      <c r="E4" s="87"/>
    </row>
    <row r="5" spans="1:5">
      <c r="A5" s="137">
        <v>44287</v>
      </c>
      <c r="B5" s="138" t="s">
        <v>9</v>
      </c>
      <c r="D5" s="8"/>
      <c r="E5" s="87"/>
    </row>
    <row r="6" spans="1:5" ht="15" customHeight="1">
      <c r="A6" s="6"/>
      <c r="B6" s="8"/>
      <c r="C6" s="8"/>
      <c r="D6" s="8"/>
      <c r="E6" s="87"/>
    </row>
    <row r="7" spans="1:5" ht="15" customHeight="1">
      <c r="A7" s="6"/>
      <c r="B7" s="8"/>
      <c r="C7" s="8"/>
      <c r="D7" s="8"/>
      <c r="E7" s="87"/>
    </row>
    <row r="8" spans="1:5" ht="15" customHeight="1">
      <c r="A8" s="6"/>
      <c r="B8" s="8"/>
      <c r="C8" s="8"/>
      <c r="D8" s="8"/>
      <c r="E8" s="87"/>
    </row>
    <row r="9" spans="1:5" ht="15" customHeight="1">
      <c r="A9" s="6"/>
      <c r="B9" s="8"/>
      <c r="C9" s="8"/>
      <c r="D9" s="8"/>
      <c r="E9" s="87"/>
    </row>
    <row r="10" spans="1:5" ht="15" customHeight="1">
      <c r="A10" s="6"/>
      <c r="B10" s="8"/>
      <c r="C10" s="8"/>
      <c r="D10" s="8"/>
      <c r="E10" s="87"/>
    </row>
    <row r="11" spans="1:5" ht="15" customHeight="1">
      <c r="A11" s="6"/>
      <c r="B11" s="8"/>
      <c r="C11" s="8"/>
      <c r="D11" s="8"/>
      <c r="E11" s="87"/>
    </row>
    <row r="12" spans="1:5" ht="15" customHeight="1">
      <c r="A12" s="6"/>
      <c r="B12" s="8"/>
      <c r="C12" s="8"/>
      <c r="D12" s="8"/>
      <c r="E12" s="87"/>
    </row>
    <row r="13" spans="1:5" ht="15" customHeight="1">
      <c r="A13" s="6"/>
      <c r="B13" s="8"/>
      <c r="C13" s="8"/>
      <c r="D13" s="8"/>
      <c r="E13" s="87"/>
    </row>
    <row r="14" spans="1:5" ht="15" customHeight="1">
      <c r="A14" s="6"/>
      <c r="B14" s="8"/>
      <c r="C14" s="8"/>
      <c r="D14" s="8"/>
      <c r="E14" s="87"/>
    </row>
    <row r="15" spans="1:5" ht="15" customHeight="1">
      <c r="A15" s="6"/>
      <c r="B15" s="8"/>
      <c r="C15" s="8"/>
      <c r="D15" s="8"/>
      <c r="E15" s="87"/>
    </row>
    <row r="16" spans="1:5" ht="15" customHeight="1">
      <c r="A16" s="6"/>
      <c r="B16" s="8"/>
      <c r="C16" s="8"/>
      <c r="D16" s="8"/>
      <c r="E16" s="87"/>
    </row>
    <row r="17" spans="1:6" ht="15.6">
      <c r="A17" s="6"/>
      <c r="B17" s="8"/>
      <c r="C17" s="8"/>
      <c r="D17" s="8"/>
      <c r="E17" s="87"/>
    </row>
    <row r="18" spans="1:6" ht="15.6">
      <c r="A18" s="6" t="s">
        <v>273</v>
      </c>
      <c r="B18" s="8"/>
      <c r="C18" s="8"/>
      <c r="D18" s="8"/>
      <c r="E18" s="87"/>
    </row>
    <row r="19" spans="1:6">
      <c r="A19" s="83" t="s">
        <v>199</v>
      </c>
    </row>
    <row r="20" spans="1:6">
      <c r="A20" s="190" t="s">
        <v>413</v>
      </c>
      <c r="B20" s="136" t="s">
        <v>38</v>
      </c>
      <c r="C20" s="136" t="s">
        <v>39</v>
      </c>
      <c r="D20" s="182" t="s">
        <v>63</v>
      </c>
      <c r="E20" s="181"/>
      <c r="F20" s="87"/>
    </row>
    <row r="21" spans="1:6" ht="22.2" customHeight="1">
      <c r="A21" s="184"/>
      <c r="B21" s="137">
        <v>44287</v>
      </c>
      <c r="C21" s="138" t="s">
        <v>9</v>
      </c>
      <c r="D21" s="180">
        <f>12+15+21+21+6+6</f>
        <v>81</v>
      </c>
      <c r="E21" s="181"/>
      <c r="F21" s="87"/>
    </row>
    <row r="22" spans="1:6" ht="13.8" customHeight="1">
      <c r="A22" s="183" t="s">
        <v>64</v>
      </c>
      <c r="B22" s="185" t="s">
        <v>65</v>
      </c>
      <c r="C22" s="186"/>
      <c r="D22" s="189" t="s">
        <v>414</v>
      </c>
      <c r="E22" s="189" t="s">
        <v>415</v>
      </c>
      <c r="F22" s="87"/>
    </row>
    <row r="23" spans="1:6">
      <c r="A23" s="184"/>
      <c r="B23" s="187"/>
      <c r="C23" s="188"/>
      <c r="D23" s="184"/>
      <c r="E23" s="184"/>
      <c r="F23" s="87"/>
    </row>
    <row r="24" spans="1:6" ht="14.4">
      <c r="A24" s="139" t="s">
        <v>66</v>
      </c>
      <c r="B24" s="140" t="s">
        <v>67</v>
      </c>
      <c r="C24" s="141"/>
      <c r="D24" s="142">
        <v>43811</v>
      </c>
      <c r="E24" s="143" t="s">
        <v>69</v>
      </c>
      <c r="F24" s="87"/>
    </row>
    <row r="25" spans="1:6" ht="14.4">
      <c r="A25" s="144" t="s">
        <v>68</v>
      </c>
      <c r="B25" s="140"/>
      <c r="C25" s="145"/>
      <c r="D25" s="146">
        <v>3</v>
      </c>
      <c r="E25" s="147" t="s">
        <v>416</v>
      </c>
      <c r="F25" s="87"/>
    </row>
    <row r="26" spans="1:6" ht="14.4">
      <c r="A26" s="144" t="s">
        <v>70</v>
      </c>
      <c r="B26" s="138"/>
      <c r="C26" s="143"/>
      <c r="D26" s="146">
        <v>3</v>
      </c>
      <c r="E26" s="147" t="s">
        <v>416</v>
      </c>
      <c r="F26" s="87"/>
    </row>
    <row r="27" spans="1:6" ht="14.4">
      <c r="A27" s="144" t="s">
        <v>71</v>
      </c>
      <c r="B27" s="138"/>
      <c r="C27" s="143"/>
      <c r="D27" s="146">
        <v>3</v>
      </c>
      <c r="E27" s="147" t="s">
        <v>416</v>
      </c>
      <c r="F27" s="87"/>
    </row>
    <row r="28" spans="1:6" ht="14.4">
      <c r="A28" s="144" t="s">
        <v>72</v>
      </c>
      <c r="B28" s="140"/>
      <c r="C28" s="146"/>
      <c r="D28" s="146">
        <v>3</v>
      </c>
      <c r="E28" s="147" t="s">
        <v>416</v>
      </c>
      <c r="F28" s="87"/>
    </row>
    <row r="29" spans="1:6" ht="14.4">
      <c r="A29" s="139" t="s">
        <v>73</v>
      </c>
      <c r="B29" s="140" t="s">
        <v>67</v>
      </c>
      <c r="C29" s="145"/>
      <c r="D29" s="146" t="s">
        <v>417</v>
      </c>
      <c r="E29" s="143" t="s">
        <v>69</v>
      </c>
      <c r="F29" s="87"/>
    </row>
    <row r="30" spans="1:6" ht="14.4">
      <c r="A30" s="144" t="s">
        <v>74</v>
      </c>
      <c r="B30" s="138"/>
      <c r="C30" s="143"/>
      <c r="D30" s="148">
        <v>3</v>
      </c>
      <c r="E30" s="147" t="s">
        <v>416</v>
      </c>
      <c r="F30" s="87"/>
    </row>
    <row r="31" spans="1:6" ht="39.6">
      <c r="A31" s="144" t="s">
        <v>75</v>
      </c>
      <c r="B31" s="140"/>
      <c r="C31" s="146"/>
      <c r="D31" s="148">
        <v>3</v>
      </c>
      <c r="E31" s="147" t="s">
        <v>418</v>
      </c>
      <c r="F31" s="87"/>
    </row>
    <row r="32" spans="1:6" ht="14.4">
      <c r="A32" s="144" t="s">
        <v>76</v>
      </c>
      <c r="B32" s="140"/>
      <c r="C32" s="146"/>
      <c r="D32" s="148">
        <v>3</v>
      </c>
      <c r="E32" s="147" t="s">
        <v>418</v>
      </c>
      <c r="F32" s="87"/>
    </row>
    <row r="33" spans="1:6" ht="14.4">
      <c r="A33" s="144" t="s">
        <v>77</v>
      </c>
      <c r="B33" s="140"/>
      <c r="C33" s="145"/>
      <c r="D33" s="148">
        <v>3</v>
      </c>
      <c r="E33" s="147" t="s">
        <v>416</v>
      </c>
      <c r="F33" s="87"/>
    </row>
    <row r="34" spans="1:6" ht="14.4">
      <c r="A34" s="144" t="s">
        <v>78</v>
      </c>
      <c r="B34" s="140"/>
      <c r="C34" s="145"/>
      <c r="D34" s="148">
        <v>3</v>
      </c>
      <c r="E34" s="147" t="s">
        <v>416</v>
      </c>
      <c r="F34" s="87"/>
    </row>
    <row r="35" spans="1:6" ht="14.4">
      <c r="A35" s="149" t="s">
        <v>79</v>
      </c>
      <c r="B35" s="140" t="s">
        <v>67</v>
      </c>
      <c r="C35" s="145"/>
      <c r="D35" s="146" t="s">
        <v>419</v>
      </c>
      <c r="E35" s="143" t="s">
        <v>69</v>
      </c>
      <c r="F35" s="87"/>
    </row>
    <row r="36" spans="1:6" ht="14.4">
      <c r="A36" s="144" t="s">
        <v>80</v>
      </c>
      <c r="B36" s="140"/>
      <c r="C36" s="145"/>
      <c r="D36" s="146">
        <v>3</v>
      </c>
      <c r="E36" s="147" t="s">
        <v>416</v>
      </c>
      <c r="F36" s="87"/>
    </row>
    <row r="37" spans="1:6" ht="14.4">
      <c r="A37" s="144" t="s">
        <v>81</v>
      </c>
      <c r="B37" s="140"/>
      <c r="C37" s="145"/>
      <c r="D37" s="146">
        <v>3</v>
      </c>
      <c r="E37" s="147" t="s">
        <v>416</v>
      </c>
      <c r="F37" s="87"/>
    </row>
    <row r="38" spans="1:6" ht="14.4">
      <c r="A38" s="144" t="s">
        <v>82</v>
      </c>
      <c r="B38" s="140"/>
      <c r="C38" s="145"/>
      <c r="D38" s="146">
        <v>3</v>
      </c>
      <c r="E38" s="147" t="s">
        <v>416</v>
      </c>
      <c r="F38" s="87"/>
    </row>
    <row r="39" spans="1:6" ht="14.4">
      <c r="A39" s="144" t="s">
        <v>83</v>
      </c>
      <c r="B39" s="140"/>
      <c r="C39" s="145"/>
      <c r="D39" s="146">
        <v>3</v>
      </c>
      <c r="E39" s="147" t="s">
        <v>416</v>
      </c>
      <c r="F39" s="87"/>
    </row>
    <row r="40" spans="1:6" ht="26.4">
      <c r="A40" s="144" t="s">
        <v>84</v>
      </c>
      <c r="B40" s="140"/>
      <c r="C40" s="145"/>
      <c r="D40" s="146">
        <v>3</v>
      </c>
      <c r="E40" s="147" t="s">
        <v>416</v>
      </c>
      <c r="F40" s="87"/>
    </row>
    <row r="41" spans="1:6" ht="14.4">
      <c r="A41" s="144" t="s">
        <v>85</v>
      </c>
      <c r="B41" s="140"/>
      <c r="C41" s="150"/>
      <c r="D41" s="151">
        <v>3</v>
      </c>
      <c r="E41" s="147" t="s">
        <v>416</v>
      </c>
      <c r="F41" s="87"/>
    </row>
    <row r="42" spans="1:6" ht="14.4">
      <c r="A42" s="144" t="s">
        <v>86</v>
      </c>
      <c r="B42" s="140"/>
      <c r="C42" s="145"/>
      <c r="D42" s="146">
        <v>3</v>
      </c>
      <c r="E42" s="147" t="s">
        <v>416</v>
      </c>
      <c r="F42" s="87"/>
    </row>
    <row r="43" spans="1:6" ht="14.4">
      <c r="A43" s="149" t="s">
        <v>87</v>
      </c>
      <c r="B43" s="140" t="s">
        <v>67</v>
      </c>
      <c r="C43" s="145"/>
      <c r="D43" s="146" t="s">
        <v>419</v>
      </c>
      <c r="E43" s="143" t="s">
        <v>69</v>
      </c>
      <c r="F43" s="87"/>
    </row>
    <row r="44" spans="1:6" ht="14.4">
      <c r="A44" s="144" t="s">
        <v>88</v>
      </c>
      <c r="B44" s="140"/>
      <c r="C44" s="145"/>
      <c r="D44" s="152">
        <v>3</v>
      </c>
      <c r="E44" s="147" t="s">
        <v>416</v>
      </c>
      <c r="F44" s="87"/>
    </row>
    <row r="45" spans="1:6" ht="14.4">
      <c r="A45" s="144" t="s">
        <v>89</v>
      </c>
      <c r="B45" s="140"/>
      <c r="C45" s="145"/>
      <c r="D45" s="152">
        <v>3</v>
      </c>
      <c r="E45" s="147" t="s">
        <v>416</v>
      </c>
      <c r="F45" s="87"/>
    </row>
    <row r="46" spans="1:6" ht="14.4">
      <c r="A46" s="144" t="s">
        <v>90</v>
      </c>
      <c r="B46" s="140"/>
      <c r="C46" s="145"/>
      <c r="D46" s="152">
        <v>3</v>
      </c>
      <c r="E46" s="147" t="s">
        <v>416</v>
      </c>
      <c r="F46" s="87"/>
    </row>
    <row r="47" spans="1:6" ht="26.4">
      <c r="A47" s="144" t="s">
        <v>91</v>
      </c>
      <c r="B47" s="140"/>
      <c r="C47" s="145"/>
      <c r="D47" s="152">
        <v>3</v>
      </c>
      <c r="E47" s="147" t="s">
        <v>420</v>
      </c>
      <c r="F47" s="87"/>
    </row>
    <row r="48" spans="1:6" ht="14.4">
      <c r="A48" s="144" t="s">
        <v>92</v>
      </c>
      <c r="B48" s="140"/>
      <c r="C48" s="145"/>
      <c r="D48" s="152">
        <v>3</v>
      </c>
      <c r="E48" s="147" t="s">
        <v>416</v>
      </c>
      <c r="F48" s="87"/>
    </row>
    <row r="49" spans="1:8" ht="26.4">
      <c r="A49" s="144" t="s">
        <v>93</v>
      </c>
      <c r="B49" s="140"/>
      <c r="C49" s="145"/>
      <c r="D49" s="153">
        <v>3</v>
      </c>
      <c r="E49" s="147" t="s">
        <v>420</v>
      </c>
      <c r="F49" s="87"/>
    </row>
    <row r="50" spans="1:8" ht="14.4">
      <c r="A50" s="144" t="s">
        <v>94</v>
      </c>
      <c r="B50" s="140"/>
      <c r="C50" s="145"/>
      <c r="D50" s="153">
        <v>3</v>
      </c>
      <c r="E50" s="147" t="s">
        <v>420</v>
      </c>
      <c r="F50" s="87"/>
    </row>
    <row r="51" spans="1:8" ht="14.4">
      <c r="A51" s="149" t="s">
        <v>95</v>
      </c>
      <c r="B51" s="140" t="s">
        <v>67</v>
      </c>
      <c r="C51" s="145"/>
      <c r="D51" s="142">
        <v>43988</v>
      </c>
      <c r="E51" s="143" t="s">
        <v>69</v>
      </c>
      <c r="F51" s="87"/>
    </row>
    <row r="52" spans="1:8" ht="14.4">
      <c r="A52" s="144" t="s">
        <v>96</v>
      </c>
      <c r="B52" s="140"/>
      <c r="C52" s="145"/>
      <c r="D52" s="146">
        <v>3</v>
      </c>
      <c r="E52" s="147" t="s">
        <v>418</v>
      </c>
      <c r="F52" s="87"/>
    </row>
    <row r="53" spans="1:8" ht="26.4">
      <c r="A53" s="144" t="s">
        <v>111</v>
      </c>
      <c r="B53" s="140"/>
      <c r="C53" s="146"/>
      <c r="D53" s="146">
        <v>3</v>
      </c>
      <c r="E53" s="147" t="s">
        <v>418</v>
      </c>
      <c r="F53" s="87"/>
    </row>
    <row r="54" spans="1:8" ht="14.4">
      <c r="A54" s="149" t="s">
        <v>97</v>
      </c>
      <c r="B54" s="140" t="s">
        <v>67</v>
      </c>
      <c r="C54" s="145"/>
      <c r="D54" s="142">
        <v>43622</v>
      </c>
      <c r="E54" s="143" t="s">
        <v>69</v>
      </c>
      <c r="F54" s="87"/>
    </row>
    <row r="55" spans="1:8" ht="14.4">
      <c r="A55" s="144" t="s">
        <v>98</v>
      </c>
      <c r="B55" s="140"/>
      <c r="C55" s="145"/>
      <c r="D55" s="146">
        <v>3</v>
      </c>
      <c r="E55" s="147" t="s">
        <v>416</v>
      </c>
      <c r="F55" s="87"/>
    </row>
    <row r="56" spans="1:8" ht="14.4">
      <c r="A56" s="144" t="s">
        <v>99</v>
      </c>
      <c r="B56" s="140"/>
      <c r="C56" s="145"/>
      <c r="D56" s="151" t="s">
        <v>420</v>
      </c>
      <c r="E56" s="147" t="s">
        <v>416</v>
      </c>
      <c r="F56" s="87"/>
    </row>
    <row r="57" spans="1:8" ht="26.4">
      <c r="A57" s="144" t="s">
        <v>100</v>
      </c>
      <c r="B57" s="140"/>
      <c r="C57" s="145"/>
      <c r="D57" s="151" t="s">
        <v>420</v>
      </c>
      <c r="E57" s="147" t="s">
        <v>416</v>
      </c>
      <c r="F57" s="87"/>
    </row>
    <row r="58" spans="1:8" ht="14.4">
      <c r="A58" s="144" t="s">
        <v>101</v>
      </c>
      <c r="B58" s="140"/>
      <c r="C58" s="145"/>
      <c r="D58" s="146">
        <v>3</v>
      </c>
      <c r="E58" s="147" t="s">
        <v>416</v>
      </c>
      <c r="F58" s="87"/>
    </row>
    <row r="59" spans="1:8">
      <c r="A59" s="149" t="s">
        <v>102</v>
      </c>
      <c r="B59" s="180"/>
      <c r="C59" s="181"/>
      <c r="D59" s="140"/>
      <c r="E59" s="138" t="s">
        <v>69</v>
      </c>
      <c r="F59" s="87"/>
    </row>
    <row r="60" spans="1:8">
      <c r="A60" s="41" t="s">
        <v>103</v>
      </c>
      <c r="B60" s="87"/>
      <c r="C60" s="87"/>
      <c r="D60" s="87"/>
      <c r="E60" s="87"/>
      <c r="F60" s="87"/>
    </row>
    <row r="61" spans="1:8" ht="14.4" customHeight="1">
      <c r="A61" s="179" t="s">
        <v>104</v>
      </c>
      <c r="B61" s="179"/>
      <c r="C61" s="179"/>
      <c r="D61" s="179"/>
      <c r="E61" s="179"/>
      <c r="F61" s="88"/>
      <c r="G61" s="88"/>
      <c r="H61" s="88"/>
    </row>
    <row r="62" spans="1:8" ht="30.6" customHeight="1">
      <c r="A62" s="179"/>
      <c r="B62" s="179"/>
      <c r="C62" s="179"/>
      <c r="D62" s="179"/>
      <c r="E62" s="179"/>
      <c r="F62" s="88"/>
      <c r="G62" s="88"/>
      <c r="H62" s="88"/>
    </row>
    <row r="63" spans="1:8">
      <c r="A63" s="88"/>
      <c r="B63" s="88"/>
      <c r="C63" s="88"/>
      <c r="D63" s="88"/>
      <c r="E63" s="88"/>
      <c r="F63" s="88"/>
      <c r="G63" s="88"/>
      <c r="H63" s="88"/>
    </row>
    <row r="64" spans="1:8">
      <c r="A64" s="89"/>
      <c r="B64" s="89"/>
      <c r="C64" s="89"/>
      <c r="D64" s="89"/>
      <c r="E64" s="89"/>
      <c r="F64" s="89"/>
      <c r="G64" s="89"/>
      <c r="H64" s="89"/>
    </row>
    <row r="65" spans="1:8">
      <c r="A65" s="36" t="s">
        <v>112</v>
      </c>
      <c r="B65" s="88"/>
      <c r="C65" s="88"/>
      <c r="D65" s="42"/>
      <c r="E65" s="42"/>
      <c r="F65" s="42"/>
      <c r="G65" s="42"/>
      <c r="H65" s="89"/>
    </row>
    <row r="66" spans="1:8">
      <c r="A66" s="36" t="s">
        <v>113</v>
      </c>
      <c r="B66" s="88"/>
      <c r="C66" s="88"/>
      <c r="D66" s="42"/>
      <c r="E66" s="42"/>
      <c r="F66" s="42"/>
      <c r="G66" s="42"/>
      <c r="H66" s="89"/>
    </row>
    <row r="67" spans="1:8">
      <c r="A67" s="36" t="s">
        <v>105</v>
      </c>
      <c r="B67" s="88"/>
      <c r="C67" s="88"/>
      <c r="D67" s="88"/>
      <c r="E67" s="88"/>
      <c r="F67" s="42"/>
      <c r="G67" s="42"/>
      <c r="H67" s="89"/>
    </row>
    <row r="68" spans="1:8">
      <c r="A68" s="7" t="s">
        <v>106</v>
      </c>
      <c r="B68" s="88"/>
      <c r="C68" s="88"/>
      <c r="D68" s="88"/>
      <c r="E68" s="88"/>
      <c r="F68" s="88"/>
      <c r="G68" s="88"/>
      <c r="H68" s="89"/>
    </row>
    <row r="69" spans="1:8">
      <c r="A69" s="7" t="s">
        <v>107</v>
      </c>
      <c r="B69" s="88"/>
      <c r="C69" s="88"/>
      <c r="D69" s="88"/>
      <c r="E69" s="88"/>
      <c r="F69" s="88"/>
      <c r="G69" s="88"/>
      <c r="H69" s="89"/>
    </row>
    <row r="70" spans="1:8">
      <c r="A70" s="7" t="s">
        <v>108</v>
      </c>
      <c r="B70" s="88"/>
      <c r="C70" s="88"/>
      <c r="D70" s="88"/>
      <c r="E70" s="88"/>
      <c r="F70" s="88"/>
      <c r="G70" s="88"/>
      <c r="H70" s="89"/>
    </row>
    <row r="71" spans="1:8">
      <c r="A71" s="43" t="s">
        <v>109</v>
      </c>
      <c r="B71" s="42"/>
      <c r="C71" s="42"/>
      <c r="D71" s="42"/>
      <c r="E71" s="42"/>
      <c r="F71" s="42"/>
      <c r="G71" s="42"/>
      <c r="H71" s="89"/>
    </row>
    <row r="72" spans="1:8">
      <c r="A72" s="7" t="s">
        <v>110</v>
      </c>
      <c r="B72" s="88"/>
      <c r="C72" s="88"/>
      <c r="D72" s="88"/>
      <c r="E72" s="88"/>
      <c r="F72" s="88"/>
      <c r="G72" s="88"/>
      <c r="H72" s="89"/>
    </row>
    <row r="75" spans="1:8">
      <c r="A75" s="94" t="s">
        <v>192</v>
      </c>
      <c r="B75" s="95"/>
      <c r="C75" s="96"/>
    </row>
    <row r="76" spans="1:8" ht="105.6">
      <c r="A76" s="98" t="s">
        <v>274</v>
      </c>
      <c r="B76" s="98" t="s">
        <v>430</v>
      </c>
      <c r="C76" s="99"/>
    </row>
    <row r="77" spans="1:8" ht="66">
      <c r="A77" s="98" t="s">
        <v>275</v>
      </c>
      <c r="B77" s="98" t="s">
        <v>429</v>
      </c>
      <c r="C77" s="54"/>
    </row>
  </sheetData>
  <mergeCells count="9">
    <mergeCell ref="A61:E62"/>
    <mergeCell ref="B59:C59"/>
    <mergeCell ref="D20:E20"/>
    <mergeCell ref="D21:E21"/>
    <mergeCell ref="A22:A23"/>
    <mergeCell ref="B22:C23"/>
    <mergeCell ref="D22:D23"/>
    <mergeCell ref="E22:E23"/>
    <mergeCell ref="A20:A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Joana Beja</cp:lastModifiedBy>
  <cp:lastPrinted>2020-06-15T08:28:46Z</cp:lastPrinted>
  <dcterms:created xsi:type="dcterms:W3CDTF">2018-04-24T06:01:14Z</dcterms:created>
  <dcterms:modified xsi:type="dcterms:W3CDTF">2021-04-14T09:50:02Z</dcterms:modified>
</cp:coreProperties>
</file>