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giorgetti\Documents\EMODnet4\reports\2021Q1\"/>
    </mc:Choice>
  </mc:AlternateContent>
  <xr:revisionPtr revIDLastSave="0" documentId="13_ncr:1_{2809840B-E302-47D4-B799-285D235BBDD2}" xr6:coauthVersionLast="46" xr6:coauthVersionMax="46" xr10:uidLastSave="{00000000-0000-0000-0000-000000000000}"/>
  <bookViews>
    <workbookView xWindow="2688" yWindow="48" windowWidth="17280" windowHeight="11664" tabRatio="500" activeTab="1" xr2:uid="{00000000-000D-0000-FFFF-FFFF00000000}"/>
  </bookViews>
  <sheets>
    <sheet name="Comments" sheetId="1" r:id="rId1"/>
    <sheet name="1(Data)" sheetId="2" r:id="rId2"/>
    <sheet name="2(Products)" sheetId="3" r:id="rId3"/>
    <sheet name="3(Data providers)" sheetId="4" r:id="rId4"/>
    <sheet name="4(Web services)" sheetId="5" r:id="rId5"/>
    <sheet name="5(User stats)&amp;6(Use case stats)" sheetId="6" r:id="rId6"/>
    <sheet name="7(Analytics)" sheetId="7" r:id="rId7"/>
    <sheet name="8(User friendliness)" sheetId="8" r:id="rId8"/>
    <sheet name="9-10-11(User stats)" sheetId="9" r:id="rId9"/>
  </sheets>
  <definedNames>
    <definedName name="_ftn3" localSheetId="1">'1(Data)'!$A$32</definedName>
    <definedName name="_ftn6" localSheetId="1">'1(Data)'!$A$36</definedName>
    <definedName name="_ftnref1" localSheetId="1">'1(Data)'!$A$5</definedName>
    <definedName name="_ftnref2" localSheetId="1">'1(Data)'!$B$5</definedName>
    <definedName name="_ftnref3" localSheetId="1">'1(Data)'!$C$5</definedName>
    <definedName name="_ftnref4" localSheetId="1">'1(Data)'!$P$5</definedName>
    <definedName name="_ftnref5" localSheetId="1">'1(Data)'!$Q$5</definedName>
    <definedName name="_ftnref6" localSheetId="1">'1(Data)'!$A$8</definedName>
    <definedName name="_Toc509591800" localSheetId="1">'1(Data)'!$A$1</definedName>
    <definedName name="_Toc509591802" localSheetId="3">'3(Data providers)'!$A$1</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19" i="8" l="1"/>
  <c r="C353" i="6"/>
  <c r="B353" i="6"/>
  <c r="B351" i="6"/>
  <c r="B346" i="6"/>
  <c r="B340" i="6"/>
  <c r="B337" i="6"/>
  <c r="B321" i="6"/>
  <c r="B319" i="6"/>
  <c r="B317" i="6"/>
  <c r="B311" i="6"/>
  <c r="B300" i="6"/>
  <c r="B296" i="6"/>
  <c r="C293" i="6"/>
  <c r="B350" i="6" s="1"/>
  <c r="C281" i="6"/>
  <c r="B278" i="6"/>
  <c r="B274" i="6"/>
  <c r="B270" i="6"/>
  <c r="B266" i="6"/>
  <c r="B262" i="6"/>
  <c r="B258" i="6"/>
  <c r="B254" i="6"/>
  <c r="B250" i="6"/>
  <c r="B246" i="6"/>
  <c r="B242" i="6"/>
  <c r="B238" i="6"/>
  <c r="B234" i="6"/>
  <c r="B226" i="6"/>
  <c r="C221" i="6"/>
  <c r="B277" i="6" s="1"/>
  <c r="C210" i="6"/>
  <c r="B210" i="6" s="1"/>
  <c r="B208" i="6"/>
  <c r="B203" i="6"/>
  <c r="B196" i="6"/>
  <c r="B194" i="6"/>
  <c r="B192" i="6"/>
  <c r="B183" i="6"/>
  <c r="B182" i="6"/>
  <c r="B179" i="6"/>
  <c r="B178" i="6"/>
  <c r="B173" i="6"/>
  <c r="B171" i="6"/>
  <c r="B168" i="6"/>
  <c r="B165" i="6"/>
  <c r="C149" i="6"/>
  <c r="B154" i="6" s="1"/>
  <c r="C138" i="6"/>
  <c r="C77" i="6"/>
  <c r="B139" i="6" s="1"/>
  <c r="B69" i="6"/>
  <c r="G72" i="4"/>
  <c r="K63" i="3"/>
  <c r="K62" i="3"/>
  <c r="H62" i="3"/>
  <c r="K61" i="3"/>
  <c r="H61" i="3"/>
  <c r="H60" i="3"/>
  <c r="K59" i="3"/>
  <c r="H59" i="3"/>
  <c r="K58" i="3"/>
  <c r="H58" i="3"/>
  <c r="K57" i="3"/>
  <c r="H57" i="3"/>
  <c r="K56" i="3"/>
  <c r="H56" i="3"/>
  <c r="G53" i="2"/>
  <c r="D9" i="2"/>
  <c r="B17" i="1"/>
  <c r="A17" i="1"/>
  <c r="B16" i="1"/>
  <c r="A16" i="1"/>
  <c r="B15" i="1"/>
  <c r="A15" i="1"/>
  <c r="B14" i="1"/>
  <c r="A14" i="1"/>
  <c r="B13" i="1"/>
  <c r="A13" i="1"/>
  <c r="B12" i="1"/>
  <c r="A12" i="1"/>
  <c r="B11" i="1"/>
  <c r="A11" i="1"/>
  <c r="B10" i="1"/>
  <c r="A10" i="1"/>
  <c r="B9" i="1"/>
  <c r="A9" i="1"/>
  <c r="B8" i="1"/>
  <c r="A8" i="1"/>
  <c r="B7" i="1"/>
  <c r="A7" i="1"/>
  <c r="B5" i="1"/>
  <c r="A5" i="1"/>
  <c r="B4" i="1"/>
  <c r="A4" i="1"/>
  <c r="B83" i="6" l="1"/>
  <c r="B104" i="6"/>
  <c r="B120" i="6"/>
  <c r="B136" i="6"/>
  <c r="B155" i="6"/>
  <c r="B80" i="6"/>
  <c r="B84" i="6"/>
  <c r="B106" i="6"/>
  <c r="B124" i="6"/>
  <c r="B152" i="6"/>
  <c r="B156" i="6"/>
  <c r="B227" i="6"/>
  <c r="B235" i="6"/>
  <c r="B239" i="6"/>
  <c r="B243" i="6"/>
  <c r="B247" i="6"/>
  <c r="B251" i="6"/>
  <c r="B255" i="6"/>
  <c r="B259" i="6"/>
  <c r="B263" i="6"/>
  <c r="B267" i="6"/>
  <c r="B271" i="6"/>
  <c r="B275" i="6"/>
  <c r="B279" i="6"/>
  <c r="B282" i="6"/>
  <c r="B81" i="6"/>
  <c r="B96" i="6"/>
  <c r="B110" i="6"/>
  <c r="B131" i="6"/>
  <c r="B153" i="6"/>
  <c r="B224" i="6"/>
  <c r="B228" i="6"/>
  <c r="B236" i="6"/>
  <c r="B240" i="6"/>
  <c r="B244" i="6"/>
  <c r="B248" i="6"/>
  <c r="B252" i="6"/>
  <c r="B256" i="6"/>
  <c r="B260" i="6"/>
  <c r="B264" i="6"/>
  <c r="B268" i="6"/>
  <c r="B272" i="6"/>
  <c r="B276" i="6"/>
  <c r="B280" i="6"/>
  <c r="B283" i="6"/>
  <c r="B82" i="6"/>
  <c r="B99" i="6"/>
  <c r="B111" i="6"/>
  <c r="B132" i="6"/>
  <c r="B225" i="6"/>
  <c r="B233" i="6"/>
  <c r="B237" i="6"/>
  <c r="B241" i="6"/>
  <c r="B245" i="6"/>
  <c r="B249" i="6"/>
  <c r="B253" i="6"/>
  <c r="B257" i="6"/>
  <c r="B261" i="6"/>
  <c r="B265" i="6"/>
  <c r="B269" i="6"/>
  <c r="B273" i="6"/>
  <c r="B316" i="6"/>
  <c r="B334" i="6"/>
  <c r="B281" i="6" l="1"/>
  <c r="B138" i="6"/>
</calcChain>
</file>

<file path=xl/sharedStrings.xml><?xml version="1.0" encoding="utf-8"?>
<sst xmlns="http://schemas.openxmlformats.org/spreadsheetml/2006/main" count="1431" uniqueCount="456">
  <si>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</si>
  <si>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</si>
  <si>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</si>
  <si>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</si>
  <si>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</si>
  <si>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</si>
  <si>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</si>
  <si>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</si>
  <si>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1.A) Volume and coverage of available data</t>
  </si>
  <si>
    <t>Reporting date</t>
  </si>
  <si>
    <t>Portal name</t>
  </si>
  <si>
    <t>Volume unit [1]</t>
  </si>
  <si>
    <t>Chemistry</t>
  </si>
  <si>
    <t>datasets (CDIs)</t>
  </si>
  <si>
    <r>
      <rPr>
        <b/>
        <sz val="10"/>
        <color rgb="FF333333"/>
        <rFont val="Open Sans"/>
        <family val="2"/>
        <charset val="1"/>
      </rPr>
      <t xml:space="preserve">Sub-theme </t>
    </r>
    <r>
      <rPr>
        <sz val="10"/>
        <color rgb="FF333333"/>
        <rFont val="Open Sans"/>
        <family val="2"/>
        <charset val="1"/>
      </rPr>
      <t>[2]</t>
    </r>
  </si>
  <si>
    <r>
      <rPr>
        <b/>
        <i/>
        <sz val="10"/>
        <color rgb="FF333333"/>
        <rFont val="Open Sans"/>
        <family val="2"/>
        <charset val="1"/>
      </rPr>
      <t>Total data</t>
    </r>
    <r>
      <rPr>
        <b/>
        <i/>
        <sz val="10"/>
        <color rgb="FFFF0000"/>
        <rFont val="Open Sans"/>
        <family val="2"/>
        <charset val="1"/>
      </rPr>
      <t xml:space="preserve"> </t>
    </r>
    <r>
      <rPr>
        <b/>
        <i/>
        <sz val="10"/>
        <color rgb="FF333333"/>
        <rFont val="Open Sans"/>
        <family val="2"/>
        <charset val="1"/>
      </rPr>
      <t xml:space="preserve">volume per sub-theme
(refer to footnote </t>
    </r>
    <r>
      <rPr>
        <sz val="10"/>
        <color rgb="FF333333"/>
        <rFont val="Open Sans"/>
        <family val="2"/>
        <charset val="1"/>
      </rPr>
      <t>[1]</t>
    </r>
    <r>
      <rPr>
        <b/>
        <i/>
        <sz val="10"/>
        <color rgb="FF333333"/>
        <rFont val="Open Sans"/>
        <family val="2"/>
        <charset val="1"/>
      </rPr>
      <t>)</t>
    </r>
  </si>
  <si>
    <r>
      <rPr>
        <b/>
        <i/>
        <sz val="10"/>
        <color rgb="FF333333"/>
        <rFont val="Open Sans"/>
        <family val="2"/>
        <charset val="1"/>
      </rPr>
      <t>Total data</t>
    </r>
    <r>
      <rPr>
        <b/>
        <i/>
        <sz val="10"/>
        <color rgb="FFFF0000"/>
        <rFont val="Open Sans"/>
        <family val="2"/>
        <charset val="1"/>
      </rPr>
      <t xml:space="preserve"> </t>
    </r>
    <r>
      <rPr>
        <b/>
        <i/>
        <sz val="10"/>
        <color rgb="FF333333"/>
        <rFont val="Open Sans"/>
        <family val="2"/>
        <charset val="1"/>
      </rPr>
      <t>volume per sub-theme (previous quarter)</t>
    </r>
  </si>
  <si>
    <r>
      <rPr>
        <b/>
        <i/>
        <sz val="10"/>
        <color rgb="FF333333"/>
        <rFont val="Open Sans"/>
        <family val="2"/>
        <charset val="1"/>
      </rPr>
      <t xml:space="preserve">Trend in total data volume (%) </t>
    </r>
    <r>
      <rPr>
        <sz val="10"/>
        <color rgb="FF333333"/>
        <rFont val="Open Sans"/>
        <family val="2"/>
        <charset val="1"/>
      </rPr>
      <t>[3]</t>
    </r>
  </si>
  <si>
    <r>
      <rPr>
        <b/>
        <i/>
        <sz val="10"/>
        <color rgb="FF333333"/>
        <rFont val="Open Sans"/>
        <family val="2"/>
        <charset val="1"/>
      </rPr>
      <t xml:space="preserve">Total data Volume in GigaBytes </t>
    </r>
    <r>
      <rPr>
        <sz val="10"/>
        <color rgb="FF333333"/>
        <rFont val="Open Sans"/>
        <family val="2"/>
        <charset val="1"/>
      </rPr>
      <t>[4]</t>
    </r>
  </si>
  <si>
    <t xml:space="preserve">REMARK: As discussed earlier with Secretariat it is not possible to monitor and report data volumes for CDIs </t>
  </si>
  <si>
    <r>
      <rPr>
        <b/>
        <sz val="12"/>
        <color rgb="FF333333"/>
        <rFont val="Open Sans"/>
        <family val="2"/>
        <charset val="1"/>
      </rPr>
      <t xml:space="preserve">Sea-basins </t>
    </r>
    <r>
      <rPr>
        <sz val="12"/>
        <color rgb="FF333333"/>
        <rFont val="Open Sans"/>
        <family val="2"/>
        <charset val="1"/>
      </rPr>
      <t>[5]</t>
    </r>
  </si>
  <si>
    <t>Atlantic (%)</t>
  </si>
  <si>
    <t>Arctic (%)</t>
  </si>
  <si>
    <t>Baltic (%)</t>
  </si>
  <si>
    <t>Black Sea (%)</t>
  </si>
  <si>
    <t>Med Sea (%)</t>
  </si>
  <si>
    <t>North Sea (%)</t>
  </si>
  <si>
    <t>Other Seas (%)</t>
  </si>
  <si>
    <t>Sub-theme</t>
  </si>
  <si>
    <t>Total % area covered by all data</t>
  </si>
  <si>
    <t>% area covered by data added this quarter</t>
  </si>
  <si>
    <t>Acidity</t>
  </si>
  <si>
    <t>Antifoulants</t>
  </si>
  <si>
    <t>Chlorophyll</t>
  </si>
  <si>
    <t>Dissolved gasses</t>
  </si>
  <si>
    <t>Fertilisers</t>
  </si>
  <si>
    <t>Heavy metals</t>
  </si>
  <si>
    <t>Hydrocarbons</t>
  </si>
  <si>
    <t>Marine Litter</t>
  </si>
  <si>
    <t>Organic matter</t>
  </si>
  <si>
    <t>Pesticides and biocides</t>
  </si>
  <si>
    <t>Polychlorinated biphynyls</t>
  </si>
  <si>
    <t>Radionuclides</t>
  </si>
  <si>
    <t>Silicates</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</si>
  <si>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</si>
  <si>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</si>
  <si>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</si>
  <si>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</si>
  <si>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</si>
  <si>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</si>
  <si>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</si>
  <si>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</si>
  <si>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</si>
  <si>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</si>
  <si>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</si>
  <si>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t>Trend on data</t>
  </si>
  <si>
    <t>Web service Trends [4]</t>
  </si>
  <si>
    <t>Name of sub-theme/ interface</t>
  </si>
  <si>
    <t>Breakdown of sub-theme</t>
  </si>
  <si>
    <r>
      <rPr>
        <sz val="10"/>
        <color rgb="FF333333"/>
        <rFont val="Open Sans"/>
        <family val="2"/>
        <charset val="1"/>
      </rPr>
      <t xml:space="preserve">Unit and Total Volume </t>
    </r>
    <r>
      <rPr>
        <b/>
        <sz val="10"/>
        <color rgb="FF333333"/>
        <rFont val="Open Sans"/>
        <family val="2"/>
        <charset val="1"/>
      </rPr>
      <t>available</t>
    </r>
    <r>
      <rPr>
        <sz val="10"/>
        <color rgb="FF333333"/>
        <rFont val="Open Sans"/>
        <family val="2"/>
        <charset val="1"/>
      </rPr>
      <t xml:space="preserve"> for download [1]</t>
    </r>
  </si>
  <si>
    <r>
      <rPr>
        <sz val="10"/>
        <color rgb="FF333333"/>
        <rFont val="Open Sans"/>
        <family val="2"/>
        <charset val="1"/>
      </rPr>
      <t xml:space="preserve">Total Volume </t>
    </r>
    <r>
      <rPr>
        <b/>
        <sz val="10"/>
        <color rgb="FF333333"/>
        <rFont val="Open Sans"/>
        <family val="2"/>
        <charset val="1"/>
      </rPr>
      <t>downloaded</t>
    </r>
    <r>
      <rPr>
        <sz val="10"/>
        <color rgb="FF333333"/>
        <rFont val="Open Sans"/>
        <family val="2"/>
        <charset val="1"/>
      </rPr>
      <t xml:space="preserve"> in GigaBytes [2]</t>
    </r>
  </si>
  <si>
    <r>
      <rPr>
        <sz val="10"/>
        <color rgb="FF333333"/>
        <rFont val="Open Sans"/>
        <family val="2"/>
        <charset val="1"/>
      </rPr>
      <t xml:space="preserve">Number of </t>
    </r>
    <r>
      <rPr>
        <b/>
        <sz val="10"/>
        <color rgb="FF333333"/>
        <rFont val="Open Sans"/>
        <family val="2"/>
        <charset val="1"/>
      </rPr>
      <t>manual</t>
    </r>
    <r>
      <rPr>
        <sz val="10"/>
        <color rgb="FF333333"/>
        <rFont val="Open Sans"/>
        <family val="2"/>
        <charset val="1"/>
      </rPr>
      <t xml:space="preserve"> </t>
    </r>
    <r>
      <rPr>
        <b/>
        <sz val="10"/>
        <color rgb="FF333333"/>
        <rFont val="Open Sans"/>
        <family val="2"/>
        <charset val="1"/>
      </rPr>
      <t>downloads</t>
    </r>
    <r>
      <rPr>
        <sz val="10"/>
        <color rgb="FF333333"/>
        <rFont val="Open Sans"/>
        <family val="2"/>
        <charset val="1"/>
      </rPr>
      <t xml:space="preserve"> 
(</t>
    </r>
    <r>
      <rPr>
        <b/>
        <sz val="10"/>
        <color rgb="FF333333"/>
        <rFont val="Open Sans"/>
        <family val="2"/>
        <charset val="1"/>
      </rPr>
      <t>this quarter</t>
    </r>
    <r>
      <rPr>
        <sz val="10"/>
        <color rgb="FF333333"/>
        <rFont val="Open Sans"/>
        <family val="2"/>
        <charset val="1"/>
      </rPr>
      <t>)</t>
    </r>
  </si>
  <si>
    <r>
      <rPr>
        <sz val="10"/>
        <color rgb="FF333333"/>
        <rFont val="Open Sans"/>
        <family val="2"/>
        <charset val="1"/>
      </rPr>
      <t xml:space="preserve">Number of </t>
    </r>
    <r>
      <rPr>
        <b/>
        <sz val="10"/>
        <color rgb="FF333333"/>
        <rFont val="Open Sans"/>
        <family val="2"/>
        <charset val="1"/>
      </rPr>
      <t>manual</t>
    </r>
    <r>
      <rPr>
        <sz val="10"/>
        <color rgb="FF333333"/>
        <rFont val="Open Sans"/>
        <family val="2"/>
        <charset val="1"/>
      </rPr>
      <t xml:space="preserve"> </t>
    </r>
    <r>
      <rPr>
        <b/>
        <sz val="10"/>
        <color rgb="FF333333"/>
        <rFont val="Open Sans"/>
        <family val="2"/>
        <charset val="1"/>
      </rPr>
      <t xml:space="preserve">downloads
</t>
    </r>
    <r>
      <rPr>
        <sz val="10"/>
        <color rgb="FF333333"/>
        <rFont val="Open Sans"/>
        <family val="2"/>
        <charset val="1"/>
      </rPr>
      <t>(</t>
    </r>
    <r>
      <rPr>
        <b/>
        <sz val="10"/>
        <color rgb="FF333333"/>
        <rFont val="Open Sans"/>
        <family val="2"/>
        <charset val="1"/>
      </rPr>
      <t>previous quarter</t>
    </r>
    <r>
      <rPr>
        <sz val="10"/>
        <color rgb="FF333333"/>
        <rFont val="Open Sans"/>
        <family val="2"/>
        <charset val="1"/>
      </rPr>
      <t>)</t>
    </r>
  </si>
  <si>
    <r>
      <rPr>
        <i/>
        <sz val="10"/>
        <color rgb="FF333333"/>
        <rFont val="Open Sans"/>
        <family val="2"/>
        <charset val="1"/>
      </rPr>
      <t xml:space="preserve">Trend number of downloads (%) </t>
    </r>
    <r>
      <rPr>
        <sz val="10"/>
        <color rgb="FF333333"/>
        <rFont val="Open Sans"/>
        <family val="2"/>
        <charset val="1"/>
      </rPr>
      <t>[3]</t>
    </r>
  </si>
  <si>
    <r>
      <rPr>
        <sz val="10"/>
        <color rgb="FF333333"/>
        <rFont val="Open Sans"/>
        <family val="2"/>
        <charset val="1"/>
      </rPr>
      <t xml:space="preserve">Number of </t>
    </r>
    <r>
      <rPr>
        <b/>
        <sz val="10"/>
        <color rgb="FF333333"/>
        <rFont val="Open Sans"/>
        <family val="2"/>
        <charset val="1"/>
      </rPr>
      <t>Map</t>
    </r>
    <r>
      <rPr>
        <sz val="10"/>
        <color rgb="FF333333"/>
        <rFont val="Open Sans"/>
        <family val="2"/>
        <charset val="1"/>
      </rPr>
      <t xml:space="preserve"> </t>
    </r>
    <r>
      <rPr>
        <b/>
        <sz val="10"/>
        <color rgb="FF333333"/>
        <rFont val="Open Sans"/>
        <family val="2"/>
        <charset val="1"/>
      </rPr>
      <t>visualisations</t>
    </r>
    <r>
      <rPr>
        <sz val="10"/>
        <color rgb="FF333333"/>
        <rFont val="Open Sans"/>
        <family val="2"/>
        <charset val="1"/>
      </rPr>
      <t xml:space="preserve"> (this quarter)</t>
    </r>
  </si>
  <si>
    <t>Number of Map visualisations (previous quarter)</t>
  </si>
  <si>
    <r>
      <rPr>
        <i/>
        <sz val="10"/>
        <color rgb="FF333333"/>
        <rFont val="Open Sans"/>
        <family val="2"/>
        <charset val="1"/>
      </rPr>
      <t xml:space="preserve">Trend number of map visualisations (%) </t>
    </r>
    <r>
      <rPr>
        <sz val="10"/>
        <color rgb="FF333333"/>
        <rFont val="Open Sans"/>
        <family val="2"/>
        <charset val="1"/>
      </rPr>
      <t>[3]</t>
    </r>
  </si>
  <si>
    <r>
      <rPr>
        <sz val="10"/>
        <color rgb="FF333333"/>
        <rFont val="Open Sans"/>
        <family val="2"/>
        <charset val="1"/>
      </rPr>
      <t xml:space="preserve">Number of </t>
    </r>
    <r>
      <rPr>
        <b/>
        <sz val="10"/>
        <color rgb="FF333333"/>
        <rFont val="Open Sans"/>
        <family val="2"/>
        <charset val="1"/>
      </rPr>
      <t>WMS</t>
    </r>
    <r>
      <rPr>
        <sz val="10"/>
        <color rgb="FF333333"/>
        <rFont val="Open Sans"/>
        <family val="2"/>
        <charset val="1"/>
      </rPr>
      <t xml:space="preserve"> requests (this quarter)</t>
    </r>
  </si>
  <si>
    <t>Number of WMS requests 
(previous quarter)</t>
  </si>
  <si>
    <r>
      <rPr>
        <i/>
        <sz val="10"/>
        <color rgb="FF333333"/>
        <rFont val="Open Sans"/>
        <family val="2"/>
        <charset val="1"/>
      </rPr>
      <t xml:space="preserve">Trend number of WMS requests (%) </t>
    </r>
    <r>
      <rPr>
        <sz val="10"/>
        <color rgb="FF333333"/>
        <rFont val="Open Sans"/>
        <family val="2"/>
        <charset val="1"/>
      </rPr>
      <t>[3]</t>
    </r>
  </si>
  <si>
    <r>
      <rPr>
        <sz val="10"/>
        <color rgb="FF333333"/>
        <rFont val="Open Sans"/>
        <family val="2"/>
        <charset val="1"/>
      </rPr>
      <t xml:space="preserve">Number of </t>
    </r>
    <r>
      <rPr>
        <b/>
        <sz val="10"/>
        <color rgb="FF333333"/>
        <rFont val="Open Sans"/>
        <family val="2"/>
        <charset val="1"/>
      </rPr>
      <t>WFS</t>
    </r>
    <r>
      <rPr>
        <sz val="10"/>
        <color rgb="FF333333"/>
        <rFont val="Open Sans"/>
        <family val="2"/>
        <charset val="1"/>
      </rPr>
      <t xml:space="preserve"> requests 
(this quarter)</t>
    </r>
  </si>
  <si>
    <t>Number of WFS requests 
(previous quarter)</t>
  </si>
  <si>
    <r>
      <rPr>
        <i/>
        <sz val="10"/>
        <color rgb="FF333333"/>
        <rFont val="Open Sans"/>
        <family val="2"/>
        <charset val="1"/>
      </rPr>
      <t xml:space="preserve">Trend number of WFS requests (%) </t>
    </r>
    <r>
      <rPr>
        <sz val="10"/>
        <color rgb="FF333333"/>
        <rFont val="Open Sans"/>
        <family val="2"/>
        <charset val="1"/>
      </rPr>
      <t>[3]</t>
    </r>
  </si>
  <si>
    <t>CDI shopping web interface</t>
  </si>
  <si>
    <t>Data</t>
  </si>
  <si>
    <t>1051702 [CDIs]</t>
  </si>
  <si>
    <t>43001 [CDIs]</t>
  </si>
  <si>
    <t>46644 [CDIs]</t>
  </si>
  <si>
    <t>NA</t>
  </si>
  <si>
    <t>.. [unit]</t>
  </si>
  <si>
    <t>[1] Indicate the total volume of downloadable items in relation to the unit in which they are downloadable (e.g. the total volume or number of CDIs/records/datasets/... available for download) – clearly specify the unit.</t>
  </si>
  <si>
    <t>[2] Decimal definition 1 GB = 1000^3 bytes.</t>
  </si>
  <si>
    <t>[3] Trend compares the result with previous period.</t>
  </si>
  <si>
    <t>[4] Specify the number (and not the %) of WMS/WFS requests, taking into account the measurement unit of Downloadable Volume. If not applicable, then write n.a.</t>
  </si>
  <si>
    <t>NB: OGC web services do not provide usage information. Therefore, map visualisations and WMS/WFS requests as reported in Indicator 1 and 2 is not applicable. Map viewer as a web service client sends view events to Matomo, so only for products map visualisations metrics is available</t>
  </si>
  <si>
    <t>Explanation of the trends and statistics</t>
  </si>
  <si>
    <t>1A) Volume and coverage of available data</t>
  </si>
  <si>
    <t>Several new data sets have been entered. Overall, this has resulted in a steady increase of data.</t>
  </si>
  <si>
    <t>1B) Usage of data in this quarter</t>
  </si>
  <si>
    <t xml:space="preserve">For CDIs, this quarter there are almost the same number of requests for CDI data files as in previous quarter. While number of users is also almost the same compared to previous quarter: 25 versus 29. </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</si>
  <si>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</si>
  <si>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</si>
  <si>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</si>
  <si>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rPr>
        <b/>
        <i/>
        <sz val="10"/>
        <color rgb="FF333333"/>
        <rFont val="Open Sans"/>
        <family val="2"/>
        <charset val="1"/>
      </rPr>
      <t xml:space="preserve">Total number of </t>
    </r>
    <r>
      <rPr>
        <b/>
        <i/>
        <u/>
        <sz val="10"/>
        <color rgb="FF333333"/>
        <rFont val="Open Sans"/>
        <family val="2"/>
        <charset val="1"/>
      </rPr>
      <t>built</t>
    </r>
    <r>
      <rPr>
        <b/>
        <i/>
        <sz val="10"/>
        <color rgb="FF333333"/>
        <rFont val="Open Sans"/>
        <family val="2"/>
        <charset val="1"/>
      </rPr>
      <t xml:space="preserve"> data products in portal </t>
    </r>
    <r>
      <rPr>
        <sz val="10"/>
        <color rgb="FF333333"/>
        <rFont val="Open Sans"/>
        <family val="2"/>
        <charset val="1"/>
      </rPr>
      <t>[1]</t>
    </r>
  </si>
  <si>
    <r>
      <rPr>
        <b/>
        <i/>
        <sz val="10"/>
        <color rgb="FF333333"/>
        <rFont val="Open Sans"/>
        <family val="2"/>
        <charset val="1"/>
      </rPr>
      <t xml:space="preserve">Total number of </t>
    </r>
    <r>
      <rPr>
        <b/>
        <i/>
        <u/>
        <sz val="10"/>
        <color rgb="FF333333"/>
        <rFont val="Open Sans"/>
        <family val="2"/>
        <charset val="1"/>
      </rPr>
      <t>external</t>
    </r>
    <r>
      <rPr>
        <b/>
        <i/>
        <sz val="10"/>
        <color rgb="FF333333"/>
        <rFont val="Open Sans"/>
        <family val="2"/>
        <charset val="1"/>
      </rPr>
      <t xml:space="preserve"> data products in portal </t>
    </r>
    <r>
      <rPr>
        <sz val="10"/>
        <color rgb="FF333333"/>
        <rFont val="Open Sans"/>
        <family val="2"/>
        <charset val="1"/>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</si>
  <si>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</si>
  <si>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</si>
  <si>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</si>
  <si>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</si>
  <si>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</si>
  <si>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rPr>
        <b/>
        <i/>
        <sz val="10"/>
        <color rgb="FF333333"/>
        <rFont val="Open Sans"/>
        <family val="2"/>
        <charset val="1"/>
      </rPr>
      <t xml:space="preserve">Trend in total number of products (%) </t>
    </r>
    <r>
      <rPr>
        <sz val="10"/>
        <color rgb="FF333333"/>
        <rFont val="Open Sans"/>
        <family val="2"/>
        <charset val="1"/>
      </rPr>
      <t>[3]</t>
    </r>
  </si>
  <si>
    <r>
      <rPr>
        <b/>
        <i/>
        <sz val="10"/>
        <color rgb="FF333333"/>
        <rFont val="Open Sans"/>
        <family val="2"/>
        <charset val="1"/>
      </rPr>
      <t xml:space="preserve">Total data product Volume in GigaBytes </t>
    </r>
    <r>
      <rPr>
        <sz val="10"/>
        <color rgb="FF333333"/>
        <rFont val="Open Sans"/>
        <family val="2"/>
        <charset val="1"/>
      </rPr>
      <t>[4]</t>
    </r>
  </si>
  <si>
    <t>See on-line catalogue</t>
  </si>
  <si>
    <t>Third Phase</t>
  </si>
  <si>
    <t>Internally</t>
  </si>
  <si>
    <t>Marine litter</t>
  </si>
  <si>
    <t>n.a</t>
  </si>
  <si>
    <t>Polychlorinated biphenyls</t>
  </si>
  <si>
    <t>Antifoulants, Hydrocarbons, Heavy metals, Polychlorinated biphenyls, Pesticides and biocides, Radionuclides</t>
  </si>
  <si>
    <t>Fourth Phase</t>
  </si>
  <si>
    <t>[1] Third Phase is between 01/04/2019 and 30/09/2019. Fourth Phase is after 03/10/2020.</t>
  </si>
  <si>
    <t>Not limited to a specific sea (%)</t>
  </si>
  <si>
    <t>Total % covered by product</t>
  </si>
  <si>
    <t>% covered by products added this quarter</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</si>
  <si>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</si>
  <si>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</si>
  <si>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</si>
  <si>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</si>
  <si>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</si>
  <si>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</si>
  <si>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</si>
  <si>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</si>
  <si>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Is it: a Data product or an External product?</t>
  </si>
  <si>
    <r>
      <rPr>
        <sz val="10"/>
        <color rgb="FF333333"/>
        <rFont val="Open Sans"/>
        <family val="2"/>
        <charset val="1"/>
      </rPr>
      <t xml:space="preserve">Unit and Total Volume </t>
    </r>
    <r>
      <rPr>
        <b/>
        <sz val="10"/>
        <color rgb="FF333333"/>
        <rFont val="Open Sans"/>
        <family val="2"/>
        <charset val="1"/>
      </rPr>
      <t>available</t>
    </r>
    <r>
      <rPr>
        <sz val="10"/>
        <color rgb="FF333333"/>
        <rFont val="Open Sans"/>
        <family val="2"/>
        <charset val="1"/>
      </rPr>
      <t xml:space="preserve"> for download [1] [Files]</t>
    </r>
  </si>
  <si>
    <r>
      <rPr>
        <sz val="10"/>
        <color rgb="FF333333"/>
        <rFont val="Open Sans"/>
        <family val="2"/>
        <charset val="1"/>
      </rPr>
      <t xml:space="preserve">Number of manual </t>
    </r>
    <r>
      <rPr>
        <b/>
        <sz val="10"/>
        <color rgb="FF333333"/>
        <rFont val="Open Sans"/>
        <family val="2"/>
        <charset val="1"/>
      </rPr>
      <t>downloads</t>
    </r>
    <r>
      <rPr>
        <sz val="10"/>
        <color rgb="FF333333"/>
        <rFont val="Open Sans"/>
        <family val="2"/>
        <charset val="1"/>
      </rPr>
      <t xml:space="preserve"> 
(</t>
    </r>
    <r>
      <rPr>
        <b/>
        <sz val="10"/>
        <color rgb="FF333333"/>
        <rFont val="Open Sans"/>
        <family val="2"/>
        <charset val="1"/>
      </rPr>
      <t>this quarter</t>
    </r>
    <r>
      <rPr>
        <sz val="10"/>
        <color rgb="FF333333"/>
        <rFont val="Open Sans"/>
        <family val="2"/>
        <charset val="1"/>
      </rPr>
      <t>) [Files]</t>
    </r>
  </si>
  <si>
    <r>
      <rPr>
        <sz val="10"/>
        <color rgb="FF333333"/>
        <rFont val="Open Sans"/>
        <family val="2"/>
        <charset val="1"/>
      </rPr>
      <t xml:space="preserve">Number of manual </t>
    </r>
    <r>
      <rPr>
        <b/>
        <sz val="10"/>
        <color rgb="FF333333"/>
        <rFont val="Open Sans"/>
        <family val="2"/>
        <charset val="1"/>
      </rPr>
      <t xml:space="preserve">downloads
</t>
    </r>
    <r>
      <rPr>
        <sz val="10"/>
        <color rgb="FF333333"/>
        <rFont val="Open Sans"/>
        <family val="2"/>
        <charset val="1"/>
      </rPr>
      <t>(</t>
    </r>
    <r>
      <rPr>
        <b/>
        <sz val="10"/>
        <color rgb="FF333333"/>
        <rFont val="Open Sans"/>
        <family val="2"/>
        <charset val="1"/>
      </rPr>
      <t>previous quarter</t>
    </r>
    <r>
      <rPr>
        <sz val="10"/>
        <color rgb="FF333333"/>
        <rFont val="Open Sans"/>
        <family val="2"/>
        <charset val="1"/>
      </rPr>
      <t>) [Files]</t>
    </r>
  </si>
  <si>
    <r>
      <rPr>
        <i/>
        <sz val="10"/>
        <color rgb="FF333333"/>
        <rFont val="Open Sans"/>
        <family val="2"/>
        <charset val="1"/>
      </rPr>
      <t xml:space="preserve">Trend # of manual downloads (%) </t>
    </r>
    <r>
      <rPr>
        <sz val="10"/>
        <color rgb="FF333333"/>
        <rFont val="Open Sans"/>
        <family val="2"/>
        <charset val="1"/>
      </rPr>
      <t>[3]</t>
    </r>
  </si>
  <si>
    <r>
      <rPr>
        <i/>
        <sz val="10"/>
        <color rgb="FF333333"/>
        <rFont val="Open Sans"/>
        <family val="2"/>
        <charset val="1"/>
      </rPr>
      <t xml:space="preserve">Trend # of map visualisations (%) </t>
    </r>
    <r>
      <rPr>
        <sz val="10"/>
        <color rgb="FF333333"/>
        <rFont val="Open Sans"/>
        <family val="2"/>
        <charset val="1"/>
      </rPr>
      <t>[3]</t>
    </r>
  </si>
  <si>
    <r>
      <rPr>
        <i/>
        <sz val="10"/>
        <color rgb="FF333333"/>
        <rFont val="Open Sans"/>
        <family val="2"/>
        <charset val="1"/>
      </rPr>
      <t xml:space="preserve">Trend # of WMS requests (%) </t>
    </r>
    <r>
      <rPr>
        <sz val="10"/>
        <color rgb="FF333333"/>
        <rFont val="Open Sans"/>
        <family val="2"/>
        <charset val="1"/>
      </rPr>
      <t>[3]</t>
    </r>
  </si>
  <si>
    <r>
      <rPr>
        <i/>
        <sz val="10"/>
        <color rgb="FF333333"/>
        <rFont val="Open Sans"/>
        <family val="2"/>
        <charset val="1"/>
      </rPr>
      <t xml:space="preserve">Trend # of WFS requests (%) </t>
    </r>
    <r>
      <rPr>
        <sz val="10"/>
        <color rgb="FF333333"/>
        <rFont val="Open Sans"/>
        <family val="2"/>
        <charset val="1"/>
      </rPr>
      <t>[3]</t>
    </r>
  </si>
  <si>
    <t>Map viewer / Product catalouge / DOI landing pages / webODV Data Explorer and Extractor</t>
  </si>
  <si>
    <t>Data product</t>
  </si>
  <si>
    <t>Dissolved gases</t>
  </si>
  <si>
    <t>n.a.</t>
  </si>
  <si>
    <t>Map viewer / Product catalouge / DOI landing pages</t>
  </si>
  <si>
    <t>Marine litter\Beach litter</t>
  </si>
  <si>
    <t>Marine litter\Seabed litter</t>
  </si>
  <si>
    <t>2A) Volume and coverage of available built &amp; acquired data products</t>
  </si>
  <si>
    <t>No new data products.</t>
  </si>
  <si>
    <t>2B) Usage of data products n this quarter</t>
  </si>
  <si>
    <r>
      <rPr>
        <sz val="10"/>
        <color rgb="FF333333"/>
        <rFont val="Open Sans"/>
        <family val="2"/>
        <charset val="1"/>
      </rPr>
      <t xml:space="preserve">There is a big increase in </t>
    </r>
    <r>
      <rPr>
        <sz val="10"/>
        <color rgb="FF333333"/>
        <rFont val="Open Sans"/>
        <family val="2"/>
      </rPr>
      <t xml:space="preserve">map visualisations, especially for ‘Dissolved gases’. However, </t>
    </r>
    <r>
      <rPr>
        <sz val="10"/>
        <color rgb="FF333333"/>
        <rFont val="Open Sans"/>
        <family val="2"/>
        <charset val="1"/>
      </rPr>
      <t>manual downloads have decreased.
As for the total volume downloaded, we see that also this time the highest value belongs to Fertilisers.</t>
    </r>
  </si>
  <si>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</si>
  <si>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</si>
  <si>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</si>
  <si>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</si>
  <si>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</si>
  <si>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</si>
  <si>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</si>
  <si>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</si>
  <si>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</si>
  <si>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No of data sets (CDIs)</t>
  </si>
  <si>
    <t>% of restricted data [2] 
(or #restricted/# not restricted)</t>
  </si>
  <si>
    <t>If not supplied upon approaching: reason why? (reply from organisation)</t>
  </si>
  <si>
    <t>Flanders Marine Institute</t>
  </si>
  <si>
    <t>Academia/Research</t>
  </si>
  <si>
    <t>Belgium</t>
  </si>
  <si>
    <t>Volunteered</t>
  </si>
  <si>
    <t>Management Unit of North Sea and Scheldt Estuary Mathematical Models, Belgian Marine Data Centre</t>
  </si>
  <si>
    <t>Government/Public administration</t>
  </si>
  <si>
    <t>Bulgarian National Oceanographic Data Centre (BGODC), Institute of Oceanology</t>
  </si>
  <si>
    <t>Bulgaria</t>
  </si>
  <si>
    <t>Institute of Fishery Resources (IFR)</t>
  </si>
  <si>
    <t>National Institute of Meteorology and Hydrology, Bulgarian Academy of Sciences</t>
  </si>
  <si>
    <t>Institute of Oceanography and Fisheries</t>
  </si>
  <si>
    <t>Croatia</t>
  </si>
  <si>
    <t>ORION</t>
  </si>
  <si>
    <t>NGOs/Civil society</t>
  </si>
  <si>
    <t>Cyprus</t>
  </si>
  <si>
    <t>Aarhus University, Department of Bioscience, Marine Ecology Roskilde</t>
  </si>
  <si>
    <t>Denmark</t>
  </si>
  <si>
    <t>International Council for the Exploration of the Sea (ICES)</t>
  </si>
  <si>
    <t>Marine Systems Institute at Tallinn University of Technology</t>
  </si>
  <si>
    <t>Estonia</t>
  </si>
  <si>
    <t>Geological Survey of Estonia</t>
  </si>
  <si>
    <t>Finnish Environment Institute</t>
  </si>
  <si>
    <t>Finland</t>
  </si>
  <si>
    <t>Finnish Meteorological Institute</t>
  </si>
  <si>
    <t>BRGM / Office of Geological and Mining Resources</t>
  </si>
  <si>
    <t>France</t>
  </si>
  <si>
    <t>IFREMER / IDM / SISMER - Scientific Information Systems for the SEA</t>
  </si>
  <si>
    <t>Iv.Javakhishvili Tbilisi State University, Centre of Relations with UNESCO Oceanological Research Centre and GeoDNA (UNESCO)</t>
  </si>
  <si>
    <t>Georgia</t>
  </si>
  <si>
    <t>National Environmental Agency of the Ministry of Environment Protection and Natural Resources</t>
  </si>
  <si>
    <t>Scientific - Research Firm GAMMA""</t>
  </si>
  <si>
    <t>Business and Private company</t>
  </si>
  <si>
    <t>German Oceanographic Datacentre</t>
  </si>
  <si>
    <t>Germany</t>
  </si>
  <si>
    <t>PANGAEA - Data Publisher for Earth &amp; Environmental Science</t>
  </si>
  <si>
    <t>Hellenic Centre for Marine Research, Hellenic National Oceanographic Data Centre (HCMR/HNODC)</t>
  </si>
  <si>
    <t>Greece</t>
  </si>
  <si>
    <t>Marine Institute</t>
  </si>
  <si>
    <t>Ireland</t>
  </si>
  <si>
    <t>Israel Oceanographic and Limnological Research (IOLR)</t>
  </si>
  <si>
    <t>Israel</t>
  </si>
  <si>
    <t>CNR, Institute of Marine Sciences S.S. of Lerici (SP)</t>
  </si>
  <si>
    <t>Italy</t>
  </si>
  <si>
    <t>CNR, Institute of Atmospheric Sciences and Climate (ISAC) (Rome)</t>
  </si>
  <si>
    <t>CNR, Institute of Marine Science (ISMAR) - Ancona</t>
  </si>
  <si>
    <t>ENEA Centro Ricerche Ambiente Marino - La Spezia</t>
  </si>
  <si>
    <t>Institute for Marine Biological Resources and Biotechnology - Ancona</t>
  </si>
  <si>
    <t>ISPRA-Institute for Environmental Protection and Research</t>
  </si>
  <si>
    <t>OGS (Istituto Nazionale di Oceanografia e di Geofisica Sperimentale), Division of Oceanography</t>
  </si>
  <si>
    <t>Faculty of Geography and Earth Sciences, University of Latvia (LU)</t>
  </si>
  <si>
    <t>Latvia</t>
  </si>
  <si>
    <t>Latvian Institute of Aquatic Ecology</t>
  </si>
  <si>
    <t>Institute of Geology and Geography of Nature Research Centre</t>
  </si>
  <si>
    <t>Lithuania</t>
  </si>
  <si>
    <t>International Ocean Institute - Malta Operational Centre (University Of Malta) / Physical Oceanography Unit</t>
  </si>
  <si>
    <t>Malta</t>
  </si>
  <si>
    <t>Institute of Marine Biology (IMBK)</t>
  </si>
  <si>
    <t>Montenegro</t>
  </si>
  <si>
    <t>National Institute of Fisheries Research (INRH)</t>
  </si>
  <si>
    <t>Morocco</t>
  </si>
  <si>
    <t>NIOZ Royal Netherlands Institute for Sea Research</t>
  </si>
  <si>
    <t>Netherlands</t>
  </si>
  <si>
    <t>Rijkswaterstaat Water, Traffic and Environment</t>
  </si>
  <si>
    <t>Institute of Marine Research - Norwegian Marine Data Centre (NMD)</t>
  </si>
  <si>
    <t>Norway</t>
  </si>
  <si>
    <t>Institute of Meteorology and Water Management National Research Institute, Maritime Branch in Gdynia (IMWM MB)</t>
  </si>
  <si>
    <t>Poland</t>
  </si>
  <si>
    <t>Polish Geological Institute - National Research Institute, Branch of Marine Geology (PGI BMG)</t>
  </si>
  <si>
    <t>IHPT, Hydrographic Institute</t>
  </si>
  <si>
    <t>Portugal</t>
  </si>
  <si>
    <t>Portuguese Institute of Ocean and Atmosphere</t>
  </si>
  <si>
    <t>National Institute for Marine Research and Development Grigore Antipa""</t>
  </si>
  <si>
    <t>Romania</t>
  </si>
  <si>
    <t>All-Russia Research Institute of Hydrometeorological Information - World Data Centre (RIHMI-WDC) National Oceanographic Data Centre (NODC)</t>
  </si>
  <si>
    <t>Russian Federation</t>
  </si>
  <si>
    <t>P.P.Shirshov Institute of Oceanology, RAS</t>
  </si>
  <si>
    <t>Russian State Hydrometeorological University, St-Petersburg</t>
  </si>
  <si>
    <t>State Oceanographic Institute (SOI)</t>
  </si>
  <si>
    <t>National Institute of Biology - Marine Biology Station</t>
  </si>
  <si>
    <t>Slovenia</t>
  </si>
  <si>
    <t>IEO/ Spanish Oceanographic Institute</t>
  </si>
  <si>
    <t>Spain</t>
  </si>
  <si>
    <t>Swedish Meteorological and Hydrological Institute</t>
  </si>
  <si>
    <t>Sweden</t>
  </si>
  <si>
    <t>Institut National des Sciences et Technologies de la Mer - INSTM</t>
  </si>
  <si>
    <t>Tunisia</t>
  </si>
  <si>
    <t>Ankara University</t>
  </si>
  <si>
    <t>Turkey</t>
  </si>
  <si>
    <t>Dokuz Eylul University, Institute of Marine Science and Technology</t>
  </si>
  <si>
    <t>Institute of Marine Sciences, Middle East Technical University</t>
  </si>
  <si>
    <t>Istanbul University, Institute of Marine Science and Management</t>
  </si>
  <si>
    <t>Karadeniz Technical University, Faculty of Marine Sciences</t>
  </si>
  <si>
    <t>Sinop University, Fisheries Faculty</t>
  </si>
  <si>
    <t>Danube Hydro-meteorological Observatory</t>
  </si>
  <si>
    <t>Ukraine</t>
  </si>
  <si>
    <t>Institute of Biology of the Southern Seas, NAS of Ukraine</t>
  </si>
  <si>
    <t>Marine Hydrophysical Institute</t>
  </si>
  <si>
    <t>Odessa National I.I.Mechnikov University</t>
  </si>
  <si>
    <t>Ukrainian Hydrometeorological Institute - Marine Branch</t>
  </si>
  <si>
    <t>Ukrainian scientific center of Ecology of Sea (UkrSCES)</t>
  </si>
  <si>
    <t>British Oceanographic Data Centre</t>
  </si>
  <si>
    <t>United Kingdom</t>
  </si>
  <si>
    <t xml:space="preserve">[1] The organisation types are: </t>
  </si>
  <si>
    <t>TOTAL</t>
  </si>
  <si>
    <t>Others</t>
  </si>
  <si>
    <t xml:space="preserve">[2] Restricted data is defined as 'non-public data'. </t>
  </si>
  <si>
    <t>3) Organisations supplying/ approached to supply data and data products</t>
  </si>
  <si>
    <t>Several new data sets have been entered by a number of data providers. Overall, this has resulted in a steady increase of data.</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</si>
  <si>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</si>
  <si>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</si>
  <si>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</si>
  <si>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Please refer to "Explanation of the trends and statistics" below</t>
  </si>
  <si>
    <t>Machine Interface 
(Data accessed programmatically - Software that would receive data/data products/external data products through software)</t>
  </si>
  <si>
    <t>Sub-theme/ interface name</t>
  </si>
  <si>
    <t>WMS</t>
  </si>
  <si>
    <t>WFS</t>
  </si>
  <si>
    <t>WCS</t>
  </si>
  <si>
    <t>CSW</t>
  </si>
  <si>
    <t>OpeNDAP</t>
  </si>
  <si>
    <t>Were there any changes compared to the previous quarter?</t>
  </si>
  <si>
    <t>Search and Download data</t>
  </si>
  <si>
    <t>https://geoservice.maris.nl/wms/seadatanet/
EMODnet_chemistry?service=
WMS&amp;request=GetCapabilities</t>
  </si>
  <si>
    <t>No</t>
  </si>
  <si>
    <t>Data product catalogue</t>
  </si>
  <si>
    <t>https://sextant.ifremer.fr/geonetwork/srv/eng/ csw-EMODNET_Chemistry?SERVICE=CSW&amp;REQUEST=GetCapabilities</t>
  </si>
  <si>
    <t>https://ec.oceanbrowser.net:8081/data/emodnet-domains
https://ec.oceanbrowser.net:8081/data/emodnet-combined</t>
  </si>
  <si>
    <t>Map viewer</t>
  </si>
  <si>
    <t>https://ec.oceanbrowser.net/emodnet/Python/web/wms 
https://ec.oceanbrowser.net/emodnet-projects/Python/web/wms?basedir=Phase-3/Combined 
https://www.ifremer.fr/services/wms/emodnet_chemistry2 
https://nodc.ogs.trieste.it/geoserver/Contaminants/wms 
https://geo-service.maris.nl/emodnet_chemistry/wms 
https://geo-service.maris.nl/emodnet_chemistry_p36/wms</t>
  </si>
  <si>
    <t>https://www.ifremer.fr/services/wfs/emodnet_chemistry2 
https://nodc.ogs.trieste.it/geoserver/Contaminants/wfs 
https://geo-service.maris.nl/emodnet_chemistry/wfs</t>
  </si>
  <si>
    <t>4) Online 'Web' interfaces to access or view data</t>
  </si>
  <si>
    <t>No changes in this period.</t>
  </si>
  <si>
    <t>Indicator 5: Statistics on information volunteered through download forms</t>
  </si>
  <si>
    <t>The purpose of this indicator is to gauge the extent of the dedicated community</t>
  </si>
  <si>
    <t>Data derived from the portal's download form(s)</t>
  </si>
  <si>
    <r>
      <rPr>
        <b/>
        <sz val="10"/>
        <color rgb="FF333333"/>
        <rFont val="Open Sans"/>
        <family val="2"/>
        <charset val="1"/>
      </rPr>
      <t>Interfaces</t>
    </r>
    <r>
      <rPr>
        <sz val="10"/>
        <color rgb="FF333333"/>
        <rFont val="Open Sans"/>
        <family val="2"/>
        <charset val="1"/>
      </rPr>
      <t xml:space="preserve"> [1]</t>
    </r>
  </si>
  <si>
    <t>Means of information collection</t>
  </si>
  <si>
    <t>Number of users giving information [2]</t>
  </si>
  <si>
    <t xml:space="preserve">Total number of users </t>
  </si>
  <si>
    <t>Data – CDI service</t>
  </si>
  <si>
    <t>Shopping form</t>
  </si>
  <si>
    <t>Organisation type</t>
  </si>
  <si>
    <t>% of users [3]</t>
  </si>
  <si>
    <t>Main use cases and application areas [4]</t>
  </si>
  <si>
    <t>Research</t>
  </si>
  <si>
    <t>Environmental management</t>
  </si>
  <si>
    <t>Countries and regions [5]</t>
  </si>
  <si>
    <t>% of users [6]</t>
  </si>
  <si>
    <t>Albania</t>
  </si>
  <si>
    <t>Andorra</t>
  </si>
  <si>
    <t>Armenia</t>
  </si>
  <si>
    <t>Austria</t>
  </si>
  <si>
    <t>Azerbaijan</t>
  </si>
  <si>
    <t>Belarus</t>
  </si>
  <si>
    <t>Bosnia and Herzegovina</t>
  </si>
  <si>
    <t>Czech Republic (Czechia)</t>
  </si>
  <si>
    <t>Hungary</t>
  </si>
  <si>
    <t>Iceland</t>
  </si>
  <si>
    <t>Liechtenstein</t>
  </si>
  <si>
    <t>Luxembourg</t>
  </si>
  <si>
    <t>Moldova</t>
  </si>
  <si>
    <t>Monaco</t>
  </si>
  <si>
    <t>North Macedonia</t>
  </si>
  <si>
    <t>Russia</t>
  </si>
  <si>
    <t>San Marino</t>
  </si>
  <si>
    <t>Serbia</t>
  </si>
  <si>
    <t>Slovakia</t>
  </si>
  <si>
    <t>Switzerland</t>
  </si>
  <si>
    <t>Vatican City</t>
  </si>
  <si>
    <t>Sum European countries</t>
  </si>
  <si>
    <t>Asia</t>
  </si>
  <si>
    <t>North America</t>
  </si>
  <si>
    <t>South America</t>
  </si>
  <si>
    <t>Central America</t>
  </si>
  <si>
    <t>Oceania</t>
  </si>
  <si>
    <t>Africa</t>
  </si>
  <si>
    <t>Data products – Map viewer</t>
  </si>
  <si>
    <t>Download form</t>
  </si>
  <si>
    <t xml:space="preserve">Number of users </t>
  </si>
  <si>
    <t>Commercial/Industry
Education/Research
Personal use</t>
  </si>
  <si>
    <t>Education/Research
Policy making</t>
  </si>
  <si>
    <t>Personal use</t>
  </si>
  <si>
    <t>Other</t>
  </si>
  <si>
    <t>Education/Research
Personal use</t>
  </si>
  <si>
    <t>Unknown</t>
  </si>
  <si>
    <t>Data products – Catalogue</t>
  </si>
  <si>
    <t>Education/Research
Other
Personal use</t>
  </si>
  <si>
    <t>Personal use
Other</t>
  </si>
  <si>
    <t>Education/Research</t>
  </si>
  <si>
    <t>Data products – DOI landing page</t>
  </si>
  <si>
    <t>Education/Research
Personal use
Policy making</t>
  </si>
  <si>
    <t>Commercial/Industry
Education/Research</t>
  </si>
  <si>
    <t>Education/Research
Other: Validation of Copernicus CMEMS IBI BGC near real-time and reanalysis models</t>
  </si>
  <si>
    <t>Antarctica</t>
  </si>
  <si>
    <t>Data products (Aggregated Datasets) – 
webODV Data Explorer and Extractor</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</si>
  <si>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</si>
  <si>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</si>
  <si>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</si>
  <si>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</si>
  <si>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</si>
  <si>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</si>
  <si>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</si>
  <si>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</si>
  <si>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</si>
  <si>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</si>
  <si>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</si>
  <si>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</si>
  <si>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</si>
  <si>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EMODnet &amp; CMEMS together to build a framework for improving land boundary conditions in CMEMS regional products</t>
  </si>
  <si>
    <t>n/a</t>
  </si>
  <si>
    <t>Yes</t>
  </si>
  <si>
    <t>EMODnet Chemistry contributed to EC IMPACT ASSESSMENT (Reducing Marine Litter: action on single use plastics and fishing gear)</t>
  </si>
  <si>
    <t>EMODnet Chemistry contributes to UNEP/ Map Quality Status Report 2017</t>
  </si>
  <si>
    <t>EMODnet Chemistry supports the analysis of EU baselines</t>
  </si>
  <si>
    <t>EMODnet compliance with the INSPIRE Directive: a matter of fact</t>
  </si>
  <si>
    <t>ICES and EMODnet Chemistry providing a comprehensive European data source for the European Environment Agency</t>
  </si>
  <si>
    <t>Use of EMODnet Chemistry data to improve Quality Control guidelines: synergies between different initiatives</t>
  </si>
  <si>
    <t>EMODnet Chemistry infrastructure: the pillar of the HarmoNIA visualization tools</t>
  </si>
  <si>
    <t>The first EU ML quantitative Threshold value by using EMODnet Chemistry data</t>
  </si>
  <si>
    <t>5) Statistics on information volunteered through download forms</t>
  </si>
  <si>
    <t>Data – CDI service: Higher number of users. We see a positive private companies interest: Business and Private company 13.79%, Reason: Research and review.
Data products – Map viewer: A big increase in Business and Private company interest: 22.73%, Reason: Commercial/Industry.
Data products (Aggregated Datasets) – WebODV Data Explorer and Extractor: New interface. Already quite popular. The metrics is for one month. We expect even higher numbers in the next report.</t>
  </si>
  <si>
    <t>6) Published use cases</t>
  </si>
  <si>
    <t>Matomo issue. No data for the reported period.</t>
  </si>
  <si>
    <t xml:space="preserve">Indicator 7: Portal &amp; Social Media visibility </t>
  </si>
  <si>
    <t>7.1 Visibility &amp; Analytics (Portal overview)</t>
  </si>
  <si>
    <t>Analytics tool</t>
  </si>
  <si>
    <t>Matomo</t>
  </si>
  <si>
    <t>7.2 SEO assessment - Acquisitions</t>
  </si>
  <si>
    <t xml:space="preserve">Indicator 8.1: Technical monitoring </t>
  </si>
  <si>
    <t>Indicator 8.2: Portal user-friendliness: visual harmonisation score</t>
  </si>
  <si>
    <t>The scores are provided by Trust-IT</t>
  </si>
  <si>
    <t>8.2 Visual Harmonisation score</t>
  </si>
  <si>
    <t>Visual harmonisation  score</t>
  </si>
  <si>
    <t>Harmonisation elements</t>
  </si>
  <si>
    <t>Description</t>
  </si>
  <si>
    <r>
      <rPr>
        <i/>
        <sz val="10"/>
        <color rgb="FF333333"/>
        <rFont val="Open Sans"/>
        <charset val="1"/>
      </rPr>
      <t xml:space="preserve">Score [1]
</t>
    </r>
    <r>
      <rPr>
        <sz val="10"/>
        <color rgb="FF333333"/>
        <rFont val="Open Sans"/>
        <charset val="1"/>
      </rPr>
      <t>(3 1 0)</t>
    </r>
  </si>
  <si>
    <r>
      <rPr>
        <i/>
        <sz val="10"/>
        <color rgb="FF333333"/>
        <rFont val="Open Sans"/>
        <charset val="1"/>
      </rPr>
      <t xml:space="preserve">Trend
</t>
    </r>
    <r>
      <rPr>
        <sz val="10"/>
        <color rgb="FF333333"/>
        <rFont val="Open Sans"/>
        <charset val="1"/>
      </rPr>
      <t>(+ - =)</t>
    </r>
  </si>
  <si>
    <t>Logo usage</t>
  </si>
  <si>
    <t>subtotal</t>
  </si>
  <si>
    <t>(+ - =)</t>
  </si>
  <si>
    <t>Logo position</t>
  </si>
  <si>
    <t>=</t>
  </si>
  <si>
    <t>Logo type</t>
  </si>
  <si>
    <t>Logo size</t>
  </si>
  <si>
    <t>Logo url</t>
  </si>
  <si>
    <t>Font usage</t>
  </si>
  <si>
    <t xml:space="preserve"> 15/15</t>
  </si>
  <si>
    <t>Font type</t>
  </si>
  <si>
    <t>Font usage (capital letters, etc.)</t>
  </si>
  <si>
    <t>Font spacing</t>
  </si>
  <si>
    <t>Font colour</t>
  </si>
  <si>
    <t>Font justification</t>
  </si>
  <si>
    <t>Webportal header</t>
  </si>
  <si>
    <t xml:space="preserve"> 17/21</t>
  </si>
  <si>
    <t>Pattern usage</t>
  </si>
  <si>
    <t>The header width should not be full screen. See Central portal</t>
  </si>
  <si>
    <t>Header size</t>
  </si>
  <si>
    <t xml:space="preserve">Search box </t>
  </si>
  <si>
    <t>there is no search box. It has to be like the one in the central portal</t>
  </si>
  <si>
    <t>-</t>
  </si>
  <si>
    <t>Contact Us button</t>
  </si>
  <si>
    <t>Submit Data button</t>
  </si>
  <si>
    <t xml:space="preserve">Favicon </t>
  </si>
  <si>
    <t>+</t>
  </si>
  <si>
    <t>Stripline colour</t>
  </si>
  <si>
    <t>Footer structure</t>
  </si>
  <si>
    <t xml:space="preserve"> 20/21</t>
  </si>
  <si>
    <t>Footer size</t>
  </si>
  <si>
    <t>Footer elements</t>
  </si>
  <si>
    <t>Footer visuals</t>
  </si>
  <si>
    <t>The footer width should not be full screen. See Central portal</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</si>
  <si>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</si>
  <si>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</si>
  <si>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</si>
  <si>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</si>
  <si>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</si>
  <si>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</si>
  <si>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</si>
  <si>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</si>
  <si>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</si>
  <si>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</si>
  <si>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</si>
  <si>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</si>
  <si>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</si>
  <si>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</si>
  <si>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</si>
  <si>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rPr>
        <b/>
        <sz val="9"/>
        <color rgb="FF333333"/>
        <rFont val="Open Sans"/>
        <charset val="1"/>
      </rPr>
      <t xml:space="preserve">SSL: </t>
    </r>
    <r>
      <rPr>
        <sz val="9"/>
        <color rgb="FF333333"/>
        <rFont val="Open Sans"/>
        <charset val="1"/>
      </rPr>
      <t xml:space="preserve">The website </t>
    </r>
    <r>
      <rPr>
        <b/>
        <sz val="9"/>
        <color rgb="FF333333"/>
        <rFont val="Open Sans"/>
        <charset val="1"/>
      </rPr>
      <t>MUST</t>
    </r>
    <r>
      <rPr>
        <sz val="9"/>
        <color rgb="FF333333"/>
        <rFont val="Open Sans"/>
        <charset val="1"/>
      </rPr>
      <t xml:space="preserve"> have an SSL Certificate</t>
    </r>
  </si>
  <si>
    <r>
      <rPr>
        <b/>
        <sz val="9"/>
        <color rgb="FF333333"/>
        <rFont val="Open Sans"/>
        <charset val="1"/>
      </rPr>
      <t xml:space="preserve">Cookies: </t>
    </r>
    <r>
      <rPr>
        <sz val="9"/>
        <color rgb="FF333333"/>
        <rFont val="Open Sans"/>
        <charset val="1"/>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</si>
  <si>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</si>
  <si>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</si>
  <si>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</si>
  <si>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</si>
  <si>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</si>
  <si>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</si>
  <si>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</si>
  <si>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Excellent.</t>
  </si>
  <si>
    <t>8.2) Visual Harmonisation score</t>
  </si>
  <si>
    <t>There is no change in the good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</si>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</sst>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0]dd/mm/yyyy"/>
    <numFmt numFmtId="167" formatCode="d/m"/>
  </numFmts>
  <fonts count="39">
    <font>
      <sz val="11"/>
      <color rgb="FF000000"/>
      <name val="Calibri"/>
      <family val="2"/>
      <charset val="1"/>
    </font>
    <font>
      <sz val="11"/>
      <color rgb="FF000000"/>
      <name val="Open Sans"/>
      <family val="2"/>
      <charset val="1"/>
    </font>
    <font>
      <b/>
      <sz val="12"/>
      <color rgb="FFFFFFFF"/>
      <name val="Open Sans"/>
      <family val="2"/>
      <charset val="1"/>
    </font>
    <font>
      <sz val="10"/>
      <color rgb="FFFFFFFF"/>
      <name val="Open Sans"/>
      <family val="2"/>
      <charset val="1"/>
    </font>
    <font>
      <sz val="9"/>
      <color rgb="FF333333"/>
      <name val="Open Sans"/>
      <family val="2"/>
      <charset val="1"/>
    </font>
    <font>
      <sz val="8"/>
      <color rgb="FF333333"/>
      <name val="Open Sans"/>
      <family val="2"/>
      <charset val="1"/>
    </font>
    <font>
      <sz val="10"/>
      <color rgb="FF333333"/>
      <name val="Open Sans"/>
      <family val="2"/>
      <charset val="1"/>
    </font>
    <font>
      <sz val="11"/>
      <color rgb="FF333333"/>
      <name val="Open Sans"/>
      <family val="2"/>
      <charset val="1"/>
    </font>
    <font>
      <b/>
      <sz val="12"/>
      <color rgb="FF333333"/>
      <name val="Open Sans"/>
      <family val="2"/>
      <charset val="1"/>
    </font>
    <font>
      <i/>
      <sz val="10"/>
      <color rgb="FF2F5597"/>
      <name val="Open Sans"/>
      <family val="2"/>
      <charset val="1"/>
    </font>
    <font>
      <b/>
      <sz val="11"/>
      <color rgb="FF333333"/>
      <name val="Open Sans"/>
      <family val="2"/>
      <charset val="1"/>
    </font>
    <font>
      <b/>
      <sz val="10"/>
      <color rgb="FF333333"/>
      <name val="Open Sans"/>
      <family val="2"/>
      <charset val="1"/>
    </font>
    <font>
      <i/>
      <sz val="10"/>
      <color rgb="FF333333"/>
      <name val="Open Sans"/>
      <family val="2"/>
      <charset val="1"/>
    </font>
    <font>
      <sz val="11"/>
      <color rgb="FFFF0000"/>
      <name val="Open Sans"/>
      <family val="2"/>
      <charset val="1"/>
    </font>
    <font>
      <b/>
      <i/>
      <sz val="10"/>
      <color rgb="FF333333"/>
      <name val="Open Sans"/>
      <family val="2"/>
      <charset val="1"/>
    </font>
    <font>
      <b/>
      <i/>
      <sz val="10"/>
      <color rgb="FFFF0000"/>
      <name val="Open Sans"/>
      <family val="2"/>
      <charset val="1"/>
    </font>
    <font>
      <sz val="12"/>
      <color rgb="FF333333"/>
      <name val="Open Sans"/>
      <family val="2"/>
      <charset val="1"/>
    </font>
    <font>
      <sz val="9"/>
      <color rgb="FF7030A0"/>
      <name val="Open Sans"/>
      <family val="2"/>
      <charset val="1"/>
    </font>
    <font>
      <sz val="10"/>
      <color rgb="FFFF0000"/>
      <name val="Open Sans"/>
      <family val="2"/>
      <charset val="1"/>
    </font>
    <font>
      <b/>
      <sz val="9"/>
      <color rgb="FF333333"/>
      <name val="Open Sans"/>
      <family val="2"/>
      <charset val="1"/>
    </font>
    <font>
      <sz val="10"/>
      <color rgb="FF333333"/>
      <name val="Open Sans"/>
      <family val="2"/>
    </font>
    <font>
      <b/>
      <i/>
      <u/>
      <sz val="10"/>
      <color rgb="FF333333"/>
      <name val="Open Sans"/>
      <family val="2"/>
      <charset val="1"/>
    </font>
    <font>
      <i/>
      <sz val="10"/>
      <color rgb="FF333333"/>
      <name val="Open Sans"/>
      <charset val="1"/>
    </font>
    <font>
      <sz val="11"/>
      <color rgb="FFA6A6A6"/>
      <name val="Open Sans"/>
      <family val="2"/>
      <charset val="1"/>
    </font>
    <font>
      <sz val="10"/>
      <color rgb="FF333333"/>
      <name val="Arial"/>
      <family val="2"/>
      <charset val="1"/>
    </font>
    <font>
      <strike/>
      <sz val="10"/>
      <color rgb="FF333333"/>
      <name val="Open Sans"/>
      <family val="2"/>
      <charset val="1"/>
    </font>
    <font>
      <sz val="10"/>
      <name val="Calibri"/>
      <family val="2"/>
      <charset val="1"/>
    </font>
    <font>
      <sz val="10"/>
      <color rgb="FF333333"/>
      <name val="Open Sans"/>
      <charset val="1"/>
    </font>
    <font>
      <sz val="10"/>
      <color rgb="FF333333"/>
      <name val="Times New Roman"/>
      <family val="1"/>
      <charset val="1"/>
    </font>
    <font>
      <sz val="9"/>
      <color rgb="FF000000"/>
      <name val="Open Sans"/>
      <charset val="1"/>
    </font>
    <font>
      <sz val="9"/>
      <color rgb="FF000000"/>
      <name val="Open Sans"/>
      <family val="2"/>
      <charset val="1"/>
    </font>
    <font>
      <i/>
      <sz val="10"/>
      <name val="Open Sans"/>
      <family val="2"/>
      <charset val="1"/>
    </font>
    <font>
      <b/>
      <sz val="10"/>
      <color rgb="FF333333"/>
      <name val="Open Sans"/>
      <charset val="1"/>
    </font>
    <font>
      <i/>
      <sz val="11"/>
      <color rgb="FF333333"/>
      <name val="Open Sans"/>
      <charset val="1"/>
    </font>
    <font>
      <sz val="11"/>
      <color rgb="FF333333"/>
      <name val="Open Sans"/>
      <charset val="1"/>
    </font>
    <font>
      <sz val="9"/>
      <color rgb="FF333333"/>
      <name val="Open Sans"/>
      <charset val="1"/>
    </font>
    <font>
      <sz val="11"/>
      <color rgb="FF333333"/>
      <name val="Calibri"/>
      <charset val="1"/>
    </font>
    <font>
      <sz val="9"/>
      <color rgb="FF000000"/>
      <name val="Calibri"/>
      <charset val="1"/>
    </font>
    <font>
      <b/>
      <sz val="9"/>
      <color rgb="FF333333"/>
      <name val="Open Sans"/>
      <charset val="1"/>
    </font>
  </fonts>
  <fills count="8">
    <fill>
      <patternFill patternType="none"/>
    </fill>
    <fill>
      <patternFill patternType="gray125"/>
    </fill>
    <fill>
      <patternFill patternType="solid">
        <fgColor rgb="FF0A71B4"/>
        <bgColor rgb="FF008080"/>
      </patternFill>
    </fill>
    <fill>
      <patternFill patternType="solid">
        <fgColor rgb="FFDAEEF3"/>
        <bgColor rgb="FFCCFFFF"/>
      </patternFill>
    </fill>
    <fill>
      <patternFill patternType="solid">
        <fgColor rgb="FF5B9BD5"/>
        <bgColor rgb="FF4BACC6"/>
      </patternFill>
    </fill>
    <fill>
      <patternFill patternType="solid">
        <fgColor rgb="FFC27BA0"/>
        <bgColor rgb="FFD5A6BD"/>
      </patternFill>
    </fill>
    <fill>
      <patternFill patternType="solid">
        <fgColor rgb="FFD5A6BD"/>
        <bgColor rgb="FFCC99FF"/>
      </patternFill>
    </fill>
    <fill>
      <patternFill patternType="solid">
        <fgColor rgb="FFFFFF00"/>
        <bgColor rgb="FFFFFF00"/>
      </patternFill>
    </fill>
  </fills>
  <borders count="11">
    <border>
      <left/>
      <right/>
      <top/>
      <bottom/>
      <diagonal/>
    </border>
    <border>
      <left style="medium">
        <color rgb="FF4BACC6"/>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medium">
        <color rgb="FF92CDDC"/>
      </left>
      <right style="medium">
        <color rgb="FF92CDDC"/>
      </right>
      <top style="medium">
        <color rgb="FF92CDDC"/>
      </top>
      <bottom style="medium">
        <color rgb="FF92CDD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60">
    <xf numFmtId="0" fontId="0" fillId="0" borderId="0" xfId="0"/>
    <xf numFmtId="0" fontId="35" fillId="0" borderId="0" xfId="0" applyFont="1" applyBorder="1" applyAlignment="1">
      <alignment horizontal="left" vertical="center" wrapText="1"/>
    </xf>
    <xf numFmtId="0" fontId="32" fillId="0" borderId="6" xfId="0" applyFont="1" applyBorder="1" applyAlignment="1">
      <alignment horizontal="left" vertical="center" wrapText="1"/>
    </xf>
    <xf numFmtId="0" fontId="22" fillId="0" borderId="6" xfId="0" applyFont="1" applyBorder="1" applyAlignment="1">
      <alignment horizontal="center" vertical="center" wrapText="1"/>
    </xf>
    <xf numFmtId="0" fontId="22" fillId="4" borderId="6" xfId="0" applyFont="1" applyFill="1" applyBorder="1" applyAlignment="1">
      <alignment horizontal="center" vertical="center" wrapText="1"/>
    </xf>
    <xf numFmtId="0" fontId="32" fillId="3" borderId="6" xfId="0" applyFont="1" applyFill="1" applyBorder="1" applyAlignment="1">
      <alignment horizontal="left" vertical="center" wrapText="1"/>
    </xf>
    <xf numFmtId="10" fontId="24"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165" fontId="6" fillId="0" borderId="6" xfId="0" applyNumberFormat="1" applyFont="1" applyBorder="1" applyAlignment="1">
      <alignment horizontal="center" vertical="center" wrapText="1"/>
    </xf>
    <xf numFmtId="0" fontId="11" fillId="4" borderId="6" xfId="0" applyFont="1" applyFill="1" applyBorder="1" applyAlignment="1">
      <alignment horizontal="center" wrapText="1"/>
    </xf>
    <xf numFmtId="0" fontId="8" fillId="4" borderId="6" xfId="0" applyFont="1" applyFill="1" applyBorder="1" applyAlignment="1">
      <alignment horizontal="center" wrapText="1"/>
    </xf>
    <xf numFmtId="0" fontId="2" fillId="2" borderId="1" xfId="0" applyFont="1" applyFill="1" applyBorder="1" applyAlignment="1">
      <alignment horizontal="center" vertical="center" wrapText="1"/>
    </xf>
    <xf numFmtId="0" fontId="1" fillId="0" borderId="0" xfId="0" applyFont="1"/>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4" fillId="0" borderId="4" xfId="0" applyFont="1" applyBorder="1" applyAlignment="1">
      <alignment horizontal="justify"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3" borderId="5" xfId="0" applyFont="1" applyFill="1" applyBorder="1" applyAlignment="1">
      <alignment horizontal="left" vertical="center" wrapText="1"/>
    </xf>
    <xf numFmtId="0" fontId="4" fillId="3" borderId="2" xfId="0" applyFont="1" applyFill="1" applyBorder="1" applyAlignment="1">
      <alignment horizontal="justify" vertical="center" wrapText="1"/>
    </xf>
    <xf numFmtId="0" fontId="4" fillId="0" borderId="3" xfId="0" applyFont="1" applyBorder="1" applyAlignment="1">
      <alignment horizontal="justify" vertical="center" wrapText="1"/>
    </xf>
    <xf numFmtId="0" fontId="4" fillId="3" borderId="3" xfId="0" applyFont="1" applyFill="1" applyBorder="1" applyAlignment="1">
      <alignment horizontal="justify" vertical="center" wrapText="1"/>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vertical="top"/>
    </xf>
    <xf numFmtId="0" fontId="8" fillId="0" borderId="0" xfId="0" applyFont="1" applyAlignment="1">
      <alignment vertical="top"/>
    </xf>
    <xf numFmtId="0" fontId="9" fillId="0" borderId="0" xfId="0" applyFont="1"/>
    <xf numFmtId="0" fontId="10" fillId="3" borderId="0" xfId="0" applyFont="1" applyFill="1" applyBorder="1" applyAlignment="1">
      <alignment vertical="top"/>
    </xf>
    <xf numFmtId="0" fontId="11" fillId="3" borderId="0" xfId="0" applyFont="1" applyFill="1" applyBorder="1" applyAlignment="1">
      <alignment vertical="top"/>
    </xf>
    <xf numFmtId="0" fontId="12" fillId="4" borderId="6" xfId="0" applyFont="1" applyFill="1" applyBorder="1" applyAlignment="1">
      <alignment horizontal="center" wrapText="1"/>
    </xf>
    <xf numFmtId="0" fontId="12" fillId="0" borderId="0" xfId="0" applyFont="1" applyBorder="1" applyAlignment="1">
      <alignment horizontal="center" vertical="top" wrapText="1"/>
    </xf>
    <xf numFmtId="14" fontId="12" fillId="0" borderId="6" xfId="0" applyNumberFormat="1" applyFont="1" applyBorder="1" applyAlignment="1">
      <alignment horizontal="center" vertical="top" wrapText="1"/>
    </xf>
    <xf numFmtId="0" fontId="12" fillId="0" borderId="6" xfId="0" applyFont="1" applyBorder="1" applyAlignment="1">
      <alignment horizontal="center" vertical="top" wrapText="1"/>
    </xf>
    <xf numFmtId="0" fontId="13" fillId="0" borderId="0" xfId="0" applyFont="1" applyAlignment="1">
      <alignment vertical="top"/>
    </xf>
    <xf numFmtId="0" fontId="11" fillId="4" borderId="7" xfId="0" applyFont="1" applyFill="1" applyBorder="1" applyAlignment="1">
      <alignment horizontal="left" wrapText="1"/>
    </xf>
    <xf numFmtId="0" fontId="14" fillId="5" borderId="7" xfId="0" applyFont="1" applyFill="1" applyBorder="1" applyAlignment="1">
      <alignment horizontal="center" wrapText="1"/>
    </xf>
    <xf numFmtId="0" fontId="6" fillId="0" borderId="6" xfId="0" applyFont="1" applyBorder="1" applyAlignment="1">
      <alignment horizontal="left" vertical="top" wrapText="1"/>
    </xf>
    <xf numFmtId="0" fontId="6" fillId="6" borderId="6" xfId="0" applyFont="1" applyFill="1" applyBorder="1" applyAlignment="1">
      <alignment horizontal="center" vertical="top" wrapText="1"/>
    </xf>
    <xf numFmtId="0" fontId="6" fillId="6" borderId="0" xfId="0" applyFont="1" applyFill="1" applyAlignment="1">
      <alignment horizontal="center" vertical="center" wrapText="1"/>
    </xf>
    <xf numFmtId="0" fontId="11" fillId="4" borderId="6" xfId="0" applyFont="1" applyFill="1" applyBorder="1" applyAlignment="1">
      <alignment horizontal="center" wrapText="1"/>
    </xf>
    <xf numFmtId="0" fontId="6" fillId="4" borderId="6" xfId="0" applyFont="1" applyFill="1" applyBorder="1" applyAlignment="1">
      <alignment horizontal="center" wrapText="1"/>
    </xf>
    <xf numFmtId="0" fontId="0" fillId="0" borderId="8" xfId="0" applyFont="1" applyBorder="1" applyAlignment="1">
      <alignment wrapText="1"/>
    </xf>
    <xf numFmtId="0" fontId="7" fillId="0" borderId="8" xfId="0" applyFont="1" applyBorder="1" applyAlignment="1">
      <alignment vertical="top"/>
    </xf>
    <xf numFmtId="0" fontId="7" fillId="0" borderId="8"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horizontal="left" vertical="top" wrapText="1"/>
    </xf>
    <xf numFmtId="0" fontId="6" fillId="0" borderId="8" xfId="0" applyFont="1" applyBorder="1" applyAlignment="1">
      <alignment horizontal="center" vertical="top" wrapText="1"/>
    </xf>
    <xf numFmtId="0" fontId="11" fillId="0" borderId="0" xfId="0" applyFont="1" applyAlignment="1">
      <alignment vertical="top"/>
    </xf>
    <xf numFmtId="0" fontId="6" fillId="0" borderId="0" xfId="0" applyFont="1" applyAlignment="1">
      <alignment vertical="top"/>
    </xf>
    <xf numFmtId="0" fontId="4" fillId="0" borderId="0" xfId="0" applyFont="1" applyAlignment="1">
      <alignment vertical="top"/>
    </xf>
    <xf numFmtId="0" fontId="17" fillId="0" borderId="0" xfId="0" applyFont="1" applyAlignment="1">
      <alignment vertical="top"/>
    </xf>
    <xf numFmtId="0" fontId="12" fillId="4" borderId="9" xfId="0" applyFont="1" applyFill="1" applyBorder="1" applyAlignment="1">
      <alignment horizontal="center" wrapText="1"/>
    </xf>
    <xf numFmtId="0" fontId="6" fillId="0" borderId="6" xfId="0" applyFont="1" applyBorder="1" applyAlignment="1">
      <alignment horizontal="center" vertical="top" wrapText="1"/>
    </xf>
    <xf numFmtId="0" fontId="6" fillId="0" borderId="0" xfId="0" applyFont="1" applyBorder="1" applyAlignment="1">
      <alignment horizontal="center" vertical="top" wrapText="1"/>
    </xf>
    <xf numFmtId="0" fontId="18" fillId="0" borderId="0" xfId="0" applyFont="1" applyAlignment="1">
      <alignment vertical="top"/>
    </xf>
    <xf numFmtId="0" fontId="12" fillId="5" borderId="7" xfId="0" applyFont="1" applyFill="1" applyBorder="1" applyAlignment="1">
      <alignment horizontal="center" wrapText="1"/>
    </xf>
    <xf numFmtId="0" fontId="19" fillId="0" borderId="0" xfId="0" applyFont="1" applyAlignment="1">
      <alignment vertical="top"/>
    </xf>
    <xf numFmtId="0" fontId="10" fillId="0" borderId="0" xfId="0" applyFont="1" applyAlignment="1">
      <alignment vertical="top"/>
    </xf>
    <xf numFmtId="0" fontId="10" fillId="3" borderId="0" xfId="0" applyFont="1" applyFill="1" applyAlignment="1">
      <alignment vertical="top"/>
    </xf>
    <xf numFmtId="0" fontId="6" fillId="3" borderId="0" xfId="0" applyFont="1" applyFill="1" applyAlignment="1">
      <alignment vertical="top"/>
    </xf>
    <xf numFmtId="0" fontId="7" fillId="3" borderId="0" xfId="0" applyFont="1" applyFill="1" applyAlignment="1">
      <alignment vertical="top"/>
    </xf>
    <xf numFmtId="0" fontId="6" fillId="0" borderId="0" xfId="0" applyFont="1" applyAlignment="1">
      <alignment vertical="top" wrapText="1"/>
    </xf>
    <xf numFmtId="0" fontId="20" fillId="0" borderId="0" xfId="0" applyFont="1" applyAlignment="1">
      <alignment vertical="top" wrapText="1"/>
    </xf>
    <xf numFmtId="0" fontId="6" fillId="0" borderId="0" xfId="0" applyFont="1" applyAlignment="1">
      <alignment wrapText="1"/>
    </xf>
    <xf numFmtId="0" fontId="1" fillId="0" borderId="0" xfId="0" applyFont="1" applyAlignment="1">
      <alignment wrapText="1"/>
    </xf>
    <xf numFmtId="0" fontId="8" fillId="0" borderId="0" xfId="0" applyFont="1" applyAlignment="1">
      <alignment vertical="center"/>
    </xf>
    <xf numFmtId="0" fontId="7" fillId="0" borderId="0" xfId="0" applyFont="1" applyAlignment="1">
      <alignment vertical="center"/>
    </xf>
    <xf numFmtId="0" fontId="14" fillId="4" borderId="6" xfId="0" applyFont="1" applyFill="1" applyBorder="1" applyAlignment="1">
      <alignment horizontal="center" wrapText="1"/>
    </xf>
    <xf numFmtId="0" fontId="12" fillId="0" borderId="0" xfId="0" applyFont="1" applyBorder="1" applyAlignment="1">
      <alignment horizontal="center" vertical="center" wrapText="1"/>
    </xf>
    <xf numFmtId="164" fontId="6" fillId="0" borderId="6"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22" fillId="0" borderId="6" xfId="0" applyFont="1" applyBorder="1" applyAlignment="1">
      <alignment horizontal="center" vertical="center" wrapText="1"/>
    </xf>
    <xf numFmtId="0" fontId="14" fillId="5" borderId="6" xfId="0" applyFont="1" applyFill="1" applyBorder="1" applyAlignment="1">
      <alignment horizontal="center" wrapText="1"/>
    </xf>
    <xf numFmtId="0" fontId="6" fillId="0" borderId="6" xfId="0" applyFont="1" applyBorder="1" applyAlignment="1">
      <alignment horizontal="left" vertical="center" wrapText="1"/>
    </xf>
    <xf numFmtId="0" fontId="6" fillId="6" borderId="6" xfId="0" applyFont="1" applyFill="1" applyBorder="1" applyAlignment="1">
      <alignment horizontal="center" vertical="center" wrapText="1"/>
    </xf>
    <xf numFmtId="0" fontId="4" fillId="0" borderId="6" xfId="0" applyFont="1" applyBorder="1" applyAlignment="1">
      <alignment horizontal="left" vertical="center" wrapText="1"/>
    </xf>
    <xf numFmtId="0" fontId="6" fillId="0" borderId="6" xfId="0" applyFont="1" applyBorder="1" applyAlignment="1">
      <alignment horizontal="center" vertical="center" wrapText="1"/>
    </xf>
    <xf numFmtId="0" fontId="1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3" fillId="0" borderId="0" xfId="0" applyFont="1"/>
    <xf numFmtId="0" fontId="11" fillId="0" borderId="0" xfId="0" applyFont="1"/>
    <xf numFmtId="0" fontId="18" fillId="0" borderId="0" xfId="0" applyFont="1"/>
    <xf numFmtId="165" fontId="6" fillId="0" borderId="6" xfId="0" applyNumberFormat="1" applyFont="1" applyBorder="1" applyAlignment="1">
      <alignment horizontal="center" vertical="top" wrapText="1"/>
    </xf>
    <xf numFmtId="10" fontId="24" fillId="0" borderId="6" xfId="0" applyNumberFormat="1" applyFont="1" applyBorder="1" applyAlignment="1">
      <alignment horizontal="center" vertical="top" wrapText="1"/>
    </xf>
    <xf numFmtId="0" fontId="25" fillId="3" borderId="0" xfId="0" applyFont="1" applyFill="1"/>
    <xf numFmtId="0" fontId="25" fillId="0" borderId="0" xfId="0" applyFont="1"/>
    <xf numFmtId="0" fontId="7" fillId="0" borderId="0" xfId="0" applyFont="1"/>
    <xf numFmtId="0" fontId="7" fillId="0" borderId="0" xfId="0" applyFont="1" applyAlignment="1">
      <alignment wrapText="1"/>
    </xf>
    <xf numFmtId="164" fontId="6" fillId="7" borderId="6" xfId="0" applyNumberFormat="1" applyFont="1" applyFill="1" applyBorder="1" applyAlignment="1">
      <alignment horizontal="center" vertical="center" wrapText="1"/>
    </xf>
    <xf numFmtId="0" fontId="7" fillId="0" borderId="8" xfId="0" applyFont="1" applyBorder="1"/>
    <xf numFmtId="0" fontId="26" fillId="0" borderId="8" xfId="0" applyFont="1" applyBorder="1" applyAlignment="1">
      <alignment wrapText="1"/>
    </xf>
    <xf numFmtId="0" fontId="6" fillId="0" borderId="8" xfId="0" applyFont="1" applyBorder="1" applyAlignment="1">
      <alignment horizontal="center" wrapText="1"/>
    </xf>
    <xf numFmtId="0" fontId="4" fillId="0" borderId="8" xfId="0" applyFont="1" applyBorder="1" applyAlignment="1">
      <alignment vertical="center"/>
    </xf>
    <xf numFmtId="0" fontId="7" fillId="0" borderId="0" xfId="0" applyFont="1" applyAlignment="1">
      <alignment horizontal="left" vertical="top" wrapText="1"/>
    </xf>
    <xf numFmtId="0" fontId="8" fillId="0" borderId="0" xfId="0" applyFont="1"/>
    <xf numFmtId="0" fontId="12" fillId="0" borderId="7" xfId="0" applyFont="1" applyBorder="1" applyAlignment="1">
      <alignment horizontal="center" vertical="center" wrapText="1"/>
    </xf>
    <xf numFmtId="0" fontId="6" fillId="4" borderId="7" xfId="0" applyFont="1" applyFill="1" applyBorder="1" applyAlignment="1">
      <alignment horizontal="center" wrapText="1"/>
    </xf>
    <xf numFmtId="0" fontId="27" fillId="4" borderId="6" xfId="0" applyFont="1" applyFill="1" applyBorder="1" applyAlignment="1">
      <alignment horizontal="center" wrapText="1"/>
    </xf>
    <xf numFmtId="0" fontId="11" fillId="4" borderId="7" xfId="0" applyFont="1" applyFill="1" applyBorder="1" applyAlignment="1">
      <alignment horizontal="center" wrapText="1"/>
    </xf>
    <xf numFmtId="0" fontId="6" fillId="0" borderId="6" xfId="0" applyFont="1" applyBorder="1" applyAlignment="1">
      <alignment vertical="center" wrapText="1"/>
    </xf>
    <xf numFmtId="0" fontId="0" fillId="0" borderId="0" xfId="0" applyFont="1" applyAlignment="1">
      <alignment wrapText="1"/>
    </xf>
    <xf numFmtId="0" fontId="27" fillId="0" borderId="6" xfId="0" applyFont="1" applyBorder="1" applyAlignment="1">
      <alignment horizontal="left" vertical="center" wrapText="1"/>
    </xf>
    <xf numFmtId="0" fontId="28" fillId="0" borderId="6" xfId="0" applyFont="1" applyBorder="1" applyAlignment="1">
      <alignment horizontal="left" vertical="center" wrapText="1"/>
    </xf>
    <xf numFmtId="0" fontId="20" fillId="0" borderId="0" xfId="0" applyFont="1"/>
    <xf numFmtId="2" fontId="6" fillId="0" borderId="0" xfId="0" applyNumberFormat="1" applyFont="1"/>
    <xf numFmtId="2" fontId="1" fillId="0" borderId="0" xfId="0" applyNumberFormat="1" applyFont="1"/>
    <xf numFmtId="2" fontId="12" fillId="4" borderId="6" xfId="0" applyNumberFormat="1" applyFont="1" applyFill="1" applyBorder="1" applyAlignment="1">
      <alignment horizontal="center" wrapText="1"/>
    </xf>
    <xf numFmtId="0" fontId="11" fillId="4" borderId="6" xfId="0" applyFont="1" applyFill="1" applyBorder="1" applyAlignment="1">
      <alignment horizontal="left" wrapText="1"/>
    </xf>
    <xf numFmtId="2" fontId="6" fillId="4" borderId="6" xfId="0" applyNumberFormat="1" applyFont="1" applyFill="1" applyBorder="1" applyAlignment="1">
      <alignment horizontal="center" wrapText="1"/>
    </xf>
    <xf numFmtId="0" fontId="6" fillId="0" borderId="6" xfId="0" applyFont="1" applyBorder="1" applyAlignment="1">
      <alignment horizontal="left"/>
    </xf>
    <xf numFmtId="0" fontId="6" fillId="4" borderId="6" xfId="0" applyFont="1" applyFill="1" applyBorder="1" applyAlignment="1">
      <alignment horizontal="right" wrapText="1"/>
    </xf>
    <xf numFmtId="0" fontId="6" fillId="0" borderId="6" xfId="0" applyFont="1" applyBorder="1" applyAlignment="1">
      <alignment horizontal="left" wrapText="1"/>
    </xf>
    <xf numFmtId="0" fontId="6" fillId="0" borderId="6" xfId="0" applyFont="1" applyBorder="1" applyAlignment="1">
      <alignment horizontal="center" wrapText="1"/>
    </xf>
    <xf numFmtId="2" fontId="6" fillId="0" borderId="6" xfId="0" applyNumberFormat="1" applyFont="1" applyBorder="1" applyAlignment="1">
      <alignment horizontal="center" wrapText="1"/>
    </xf>
    <xf numFmtId="0" fontId="4" fillId="0" borderId="6" xfId="0" applyFont="1" applyBorder="1" applyAlignment="1">
      <alignment horizontal="center" vertical="center" wrapText="1"/>
    </xf>
    <xf numFmtId="0" fontId="11" fillId="0" borderId="6" xfId="0" applyFont="1" applyBorder="1" applyAlignment="1">
      <alignment horizontal="right" vertical="center" wrapText="1"/>
    </xf>
    <xf numFmtId="2" fontId="4" fillId="0" borderId="6" xfId="0" applyNumberFormat="1" applyFont="1" applyBorder="1" applyAlignment="1">
      <alignment horizontal="center" vertical="center" wrapText="1"/>
    </xf>
    <xf numFmtId="0" fontId="24" fillId="0" borderId="6" xfId="0" applyFont="1" applyBorder="1" applyAlignment="1">
      <alignment horizontal="center" wrapText="1"/>
    </xf>
    <xf numFmtId="0" fontId="4" fillId="0" borderId="0" xfId="0" applyFont="1"/>
    <xf numFmtId="2" fontId="7" fillId="0" borderId="0" xfId="0" applyNumberFormat="1" applyFont="1"/>
    <xf numFmtId="0" fontId="29" fillId="0" borderId="6" xfId="0" applyFont="1" applyBorder="1" applyAlignment="1">
      <alignment wrapText="1"/>
    </xf>
    <xf numFmtId="166" fontId="29" fillId="0" borderId="6" xfId="0" applyNumberFormat="1" applyFont="1" applyBorder="1" applyAlignment="1">
      <alignment horizontal="center"/>
    </xf>
    <xf numFmtId="0" fontId="29" fillId="0" borderId="6" xfId="0" applyFont="1" applyBorder="1" applyAlignment="1">
      <alignment horizontal="center"/>
    </xf>
    <xf numFmtId="0" fontId="30" fillId="0" borderId="6" xfId="0" applyFont="1" applyBorder="1" applyAlignment="1">
      <alignment wrapText="1"/>
    </xf>
    <xf numFmtId="166" fontId="29" fillId="0" borderId="6" xfId="0" applyNumberFormat="1" applyFont="1" applyBorder="1" applyAlignment="1">
      <alignment horizontal="center"/>
    </xf>
    <xf numFmtId="2" fontId="6" fillId="3" borderId="0" xfId="0" applyNumberFormat="1" applyFont="1" applyFill="1" applyAlignment="1">
      <alignment vertical="top"/>
    </xf>
    <xf numFmtId="2" fontId="6" fillId="0" borderId="0" xfId="0" applyNumberFormat="1" applyFont="1" applyAlignment="1">
      <alignment vertical="top" wrapText="1"/>
    </xf>
    <xf numFmtId="0" fontId="1" fillId="0" borderId="0" xfId="0" applyFont="1" applyAlignment="1">
      <alignment vertical="top"/>
    </xf>
    <xf numFmtId="2" fontId="6" fillId="0" borderId="0" xfId="0" applyNumberFormat="1" applyFont="1" applyAlignment="1">
      <alignment vertical="top" wrapText="1"/>
    </xf>
    <xf numFmtId="0" fontId="11" fillId="0" borderId="0" xfId="0" applyFont="1" applyBorder="1" applyAlignment="1">
      <alignment vertical="center"/>
    </xf>
    <xf numFmtId="0" fontId="12" fillId="4" borderId="10" xfId="0" applyFont="1" applyFill="1" applyBorder="1" applyAlignment="1">
      <alignment horizontal="center" vertical="center" wrapText="1"/>
    </xf>
    <xf numFmtId="0" fontId="31" fillId="0" borderId="6"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4" fillId="0" borderId="0" xfId="0" applyFont="1" applyBorder="1" applyAlignment="1">
      <alignment vertical="center"/>
    </xf>
    <xf numFmtId="0" fontId="12" fillId="4" borderId="6" xfId="0" applyFont="1" applyFill="1" applyBorder="1" applyAlignment="1">
      <alignment horizontal="center" vertical="center" wrapText="1"/>
    </xf>
    <xf numFmtId="0" fontId="22" fillId="4" borderId="6" xfId="0" applyFont="1" applyFill="1" applyBorder="1" applyAlignment="1">
      <alignment horizontal="center" vertical="center" wrapText="1"/>
    </xf>
    <xf numFmtId="14" fontId="22" fillId="0" borderId="6" xfId="0" applyNumberFormat="1" applyFont="1" applyBorder="1" applyAlignment="1">
      <alignment horizontal="center" vertical="center" wrapText="1"/>
    </xf>
    <xf numFmtId="0" fontId="27" fillId="4" borderId="6" xfId="0" applyFont="1" applyFill="1" applyBorder="1" applyAlignment="1">
      <alignment vertical="center" wrapText="1"/>
    </xf>
    <xf numFmtId="0" fontId="33" fillId="0" borderId="0" xfId="0" applyFont="1" applyAlignment="1">
      <alignment horizontal="center" wrapText="1"/>
    </xf>
    <xf numFmtId="0" fontId="33" fillId="0" borderId="6" xfId="0" applyFont="1" applyBorder="1" applyAlignment="1">
      <alignment horizontal="center" wrapText="1"/>
    </xf>
    <xf numFmtId="167" fontId="33" fillId="0" borderId="6" xfId="0" applyNumberFormat="1" applyFont="1" applyBorder="1" applyAlignment="1">
      <alignment horizontal="center" wrapText="1"/>
    </xf>
    <xf numFmtId="0" fontId="34" fillId="0" borderId="6" xfId="0" applyFont="1" applyBorder="1" applyAlignment="1">
      <alignment horizontal="center" wrapText="1"/>
    </xf>
    <xf numFmtId="0" fontId="22" fillId="0" borderId="6" xfId="0" applyFont="1" applyBorder="1" applyAlignment="1">
      <alignment horizontal="left" vertical="center" wrapText="1"/>
    </xf>
    <xf numFmtId="0" fontId="27" fillId="4" borderId="9" xfId="0" applyFont="1" applyFill="1" applyBorder="1" applyAlignment="1">
      <alignment vertical="center" wrapText="1"/>
    </xf>
    <xf numFmtId="0" fontId="12" fillId="0" borderId="6" xfId="0" applyFont="1" applyBorder="1" applyAlignment="1">
      <alignment horizontal="left" vertical="center" wrapText="1"/>
    </xf>
    <xf numFmtId="0" fontId="33" fillId="0" borderId="6" xfId="0" applyFont="1" applyBorder="1" applyAlignment="1">
      <alignment horizontal="center"/>
    </xf>
    <xf numFmtId="0" fontId="35" fillId="0" borderId="0" xfId="0" applyFont="1"/>
    <xf numFmtId="0" fontId="36" fillId="0" borderId="0" xfId="0" applyFont="1"/>
    <xf numFmtId="0" fontId="30" fillId="0" borderId="0" xfId="0" applyFont="1" applyAlignment="1"/>
    <xf numFmtId="0" fontId="37" fillId="0" borderId="0" xfId="0" applyFont="1"/>
    <xf numFmtId="0" fontId="27" fillId="0" borderId="0" xfId="0" applyFont="1"/>
    <xf numFmtId="0" fontId="6" fillId="0" borderId="0" xfId="0" applyFont="1" applyAlignment="1"/>
    <xf numFmtId="0" fontId="38" fillId="0" borderId="0" xfId="0" applyFont="1" applyAlignment="1">
      <alignment vertical="center"/>
    </xf>
    <xf numFmtId="0" fontId="4" fillId="0" borderId="0" xfId="0" applyFont="1" applyAlignment="1"/>
    <xf numFmtId="0" fontId="35" fillId="0" borderId="0" xfId="0" applyFont="1" applyAlignment="1">
      <alignment vertical="center"/>
    </xf>
    <xf numFmtId="0" fontId="38" fillId="0" borderId="0" xfId="0" applyFont="1"/>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5A6BD"/>
      <rgbColor rgb="FF808080"/>
      <rgbColor rgb="FF5B9BD5"/>
      <rgbColor rgb="FF7030A0"/>
      <rgbColor rgb="FFFFFFCC"/>
      <rgbColor rgb="FFDAEEF3"/>
      <rgbColor rgb="FF660066"/>
      <rgbColor rgb="FFC27BA0"/>
      <rgbColor rgb="FF0A71B4"/>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2CDDC"/>
      <rgbColor rgb="FFFF99CC"/>
      <rgbColor rgb="FFCC99FF"/>
      <rgbColor rgb="FFFFCC99"/>
      <rgbColor rgb="FF3366FF"/>
      <rgbColor rgb="FF4BACC6"/>
      <rgbColor rgb="FF99CC00"/>
      <rgbColor rgb="FFFFCC00"/>
      <rgbColor rgb="FFFF9900"/>
      <rgbColor rgb="FFFF6600"/>
      <rgbColor rgb="FF666699"/>
      <rgbColor rgb="FFA6A6A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1151640</xdr:colOff>
      <xdr:row>428</xdr:row>
      <xdr:rowOff>163440</xdr:rowOff>
    </xdr:from>
    <xdr:to>
      <xdr:col>2</xdr:col>
      <xdr:colOff>1441800</xdr:colOff>
      <xdr:row>430</xdr:row>
      <xdr:rowOff>15840</xdr:rowOff>
    </xdr:to>
    <xdr:sp macro="" textlink="">
      <xdr:nvSpPr>
        <xdr:cNvPr id="2" name="CustomShape 1">
          <a:extLst>
            <a:ext uri="{FF2B5EF4-FFF2-40B4-BE49-F238E27FC236}">
              <a16:creationId xmlns:a16="http://schemas.microsoft.com/office/drawing/2014/main" id="{00000000-0008-0000-0500-000002000000}"/>
            </a:ext>
          </a:extLst>
        </xdr:cNvPr>
        <xdr:cNvSpPr/>
      </xdr:nvSpPr>
      <xdr:spPr>
        <a:xfrm>
          <a:off x="4047840" y="89323560"/>
          <a:ext cx="2615400" cy="252360"/>
        </a:xfrm>
        <a:prstGeom prst="rect">
          <a:avLst/>
        </a:prstGeom>
        <a:noFill/>
        <a:ln w="0">
          <a:noFill/>
        </a:ln>
      </xdr:spPr>
      <xdr:style>
        <a:lnRef idx="0">
          <a:scrgbClr r="0" g="0" b="0"/>
        </a:lnRef>
        <a:fillRef idx="0">
          <a:scrgbClr r="0" g="0" b="0"/>
        </a:fillRef>
        <a:effectRef idx="0">
          <a:scrgbClr r="0" g="0" b="0"/>
        </a:effectRef>
        <a:fontRef idx="minor"/>
      </xdr:style>
      <xdr:txBody>
        <a:bodyPr lIns="90000" tIns="45000" rIns="90000" bIns="45000">
          <a:spAutoFit/>
        </a:bodyPr>
        <a:lstStyle/>
        <a:p>
          <a:pPr>
            <a:lnSpc>
              <a:spcPct val="100000"/>
            </a:lnSpc>
          </a:pPr>
          <a:r>
            <a:rPr lang="en-US" sz="1100" b="0" strike="noStrike" spc="-1">
              <a:solidFill>
                <a:srgbClr val="000000"/>
              </a:solidFill>
              <a:latin typeface="Calibri"/>
            </a:rPr>
            <a:t> </a:t>
          </a:r>
          <a:endParaRPr lang="en-GB"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3</xdr:row>
      <xdr:rowOff>0</xdr:rowOff>
    </xdr:from>
    <xdr:to>
      <xdr:col>9</xdr:col>
      <xdr:colOff>684720</xdr:colOff>
      <xdr:row>12</xdr:row>
      <xdr:rowOff>46440</xdr:rowOff>
    </xdr:to>
    <xdr:pic>
      <xdr:nvPicPr>
        <xdr:cNvPr id="2" name="Imag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xdr:blipFill>
      <xdr:spPr>
        <a:xfrm>
          <a:off x="0" y="594360"/>
          <a:ext cx="10930320" cy="1760760"/>
        </a:xfrm>
        <a:prstGeom prst="rect">
          <a:avLst/>
        </a:prstGeom>
        <a:ln w="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3"/>
  <sheetViews>
    <sheetView zoomScaleNormal="100" workbookViewId="0">
      <selection activeCell="B11" sqref="B11"/>
    </sheetView>
  </sheetViews>
  <sheetFormatPr defaultColWidth="8.88671875" defaultRowHeight="14.4"/>
  <cols>
    <col min="1" max="1" width="48.21875" style="12" customWidth="1"/>
    <col min="2" max="2" width="88.6640625" style="12" customWidth="1"/>
    <col min="3" max="1024" width="8.88671875" style="12"/>
  </cols>
  <sheetData>
    <row r="1" spans="1:2" ht="17.25" customHeight="1">
      <c r="A1" s="11" t="s">
        <v>0</v>
      </c>
      <c r="B1" s="11"/>
    </row>
    <row r="2" spans="1:2">
      <c r="A2" s="13" t="s">
        <v>1</v>
      </c>
      <c r="B2" s="14" t="s">
        <v>2</v>
      </c>
    </row>
    <row r="3" spans="1:2">
      <c r="A3" s="15" t="s">
        <v>3</v>
      </c>
      <c r="B3" s="16"/>
    </row>
    <row r="4" spans="1:2">
      <c r="A4" s="17" t="str">
        <f>'1(Data)'!A63</f>
        <v>1A) Volume and coverage of available data</v>
      </c>
      <c r="B4" s="17" t="str">
        <f>+'1(Data)'!B63</f>
        <v>Several new data sets have been entered. Overall, this has resulted in a steady increase of data.</v>
      </c>
    </row>
    <row r="5" spans="1:2" ht="30.75" customHeight="1">
      <c r="A5" s="17" t="str">
        <f>'1(Data)'!A64</f>
        <v>1B) Usage of data in this quarter</v>
      </c>
      <c r="B5" s="17" t="str">
        <f>+'1(Data)'!B64</f>
        <v xml:space="preserve">For CDIs, this quarter there are almost the same number of requests for CDI data files as in previous quarter. While number of users is also almost the same compared to previous quarter: 25 versus 29. </v>
      </c>
    </row>
    <row r="6" spans="1:2" ht="22.8">
      <c r="A6" s="18" t="s">
        <v>4</v>
      </c>
      <c r="B6" s="19"/>
    </row>
    <row r="7" spans="1:2" ht="22.8">
      <c r="A7" s="19" t="str">
        <f>'2(Products)'!A71</f>
        <v>2A) Volume and coverage of available built &amp; acquired data products</v>
      </c>
      <c r="B7" s="19" t="str">
        <f>+'2(Products)'!B71</f>
        <v>No new data products.</v>
      </c>
    </row>
    <row r="8" spans="1:2" ht="34.200000000000003">
      <c r="A8" s="19" t="str">
        <f>'2(Products)'!A72</f>
        <v>2B) Usage of data products n this quarter</v>
      </c>
      <c r="B8" s="19" t="str">
        <f>+'2(Products)'!B72</f>
        <v>There is a big increase in map visualisations, especially for ‘Dissolved gases’. However, manual downloads have decreased.
As for the total volume downloaded, we see that also this time the highest value belongs to Fertilisers.</v>
      </c>
    </row>
    <row r="9" spans="1:2" ht="22.8">
      <c r="A9" s="20" t="str">
        <f>'3(Data providers)'!A82</f>
        <v>3) Organisations supplying/ approached to supply data and data products</v>
      </c>
      <c r="B9" s="20" t="str">
        <f>+'3(Data providers)'!B82</f>
        <v>Several new data sets have been entered by a number of data providers. Overall, this has resulted in a steady increase of data.</v>
      </c>
    </row>
    <row r="10" spans="1:2">
      <c r="A10" s="20" t="str">
        <f>'4(Web services)'!A14</f>
        <v>4) Online 'Web' interfaces to access or view data</v>
      </c>
      <c r="B10" s="20" t="str">
        <f>+'4(Web services)'!B14</f>
        <v>No changes in this period.</v>
      </c>
    </row>
    <row r="11" spans="1:2" ht="68.400000000000006">
      <c r="A11" s="20" t="str">
        <f>'5(User stats)&amp;6(Use case stats)'!A386</f>
        <v>5) Statistics on information volunteered through download forms</v>
      </c>
      <c r="B11" s="20" t="str">
        <f>+'5(User stats)&amp;6(Use case stats)'!B386</f>
        <v>Data – CDI service: Higher number of users. We see a positive private companies interest: Business and Private company 13.79%, Reason: Research and review.
Data products – Map viewer: A big increase in Business and Private company interest: 22.73%, Reason: Commercial/Industry.
Data products (Aggregated Datasets) – WebODV Data Explorer and Extractor: New interface. Already quite popular. The metrics is for one month. We expect even higher numbers in the next report.</v>
      </c>
    </row>
    <row r="12" spans="1:2">
      <c r="A12" s="21" t="str">
        <f>'5(User stats)&amp;6(Use case stats)'!A387</f>
        <v>6) Published use cases</v>
      </c>
      <c r="B12" s="21" t="str">
        <f>+'5(User stats)&amp;6(Use case stats)'!B387</f>
        <v>Matomo issue. No data for the reported period.</v>
      </c>
    </row>
    <row r="13" spans="1:2">
      <c r="A13" s="20" t="str">
        <f>'8(User friendliness)'!A74</f>
        <v>8.1) Technical monitoring</v>
      </c>
      <c r="B13" s="20" t="str">
        <f>+'8(User friendliness)'!B74</f>
        <v>Excellent.</v>
      </c>
    </row>
    <row r="14" spans="1:2">
      <c r="A14" s="21" t="str">
        <f>'8(User friendliness)'!A75</f>
        <v>8.2) Visual Harmonisation score</v>
      </c>
      <c r="B14" s="21" t="str">
        <f>+'8(User friendliness)'!B75</f>
        <v>There is no change in the good harmonisation score.</v>
      </c>
    </row>
    <row r="15" spans="1:2">
      <c r="A15" s="20" t="str">
        <f>'9-10-11(User stats)'!A52</f>
        <v>9) Visibility &amp; analytics for web pages</v>
      </c>
      <c r="B15" s="20" t="str">
        <f>'9-10-11(User stats)'!B52</f>
        <v>Matomo issue. No data for the reported period.</v>
      </c>
    </row>
    <row r="16" spans="1:2">
      <c r="A16" s="21" t="str">
        <f>'9-10-11(User stats)'!A53</f>
        <v>10) Visibility &amp; analytics for web sections</v>
      </c>
      <c r="B16" s="19" t="str">
        <f>'9-10-11(User stats)'!B53</f>
        <v>Matomo issue. No data for the reported period.</v>
      </c>
    </row>
    <row r="17" spans="1:2">
      <c r="A17" s="20" t="str">
        <f>'9-10-11(User stats)'!A54</f>
        <v>11) Average visit duration for web pages</v>
      </c>
      <c r="B17" s="20" t="str">
        <f>'9-10-11(User stats)'!B54</f>
        <v>Matomo issue. No data for the reported period.</v>
      </c>
    </row>
    <row r="18" spans="1:2">
      <c r="A18" s="22"/>
    </row>
    <row r="19" spans="1:2">
      <c r="A19" s="23"/>
    </row>
    <row r="20" spans="1:2">
      <c r="A20" s="23"/>
    </row>
    <row r="21" spans="1:2">
      <c r="A21" s="23"/>
    </row>
    <row r="22" spans="1:2">
      <c r="A22" s="23"/>
    </row>
    <row r="23" spans="1:2">
      <c r="A23" s="23"/>
    </row>
  </sheetData>
  <mergeCells count="1">
    <mergeCell ref="A1:B1"/>
  </mergeCells>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64"/>
  <sheetViews>
    <sheetView tabSelected="1" zoomScaleNormal="100" workbookViewId="0">
      <selection activeCell="B14" sqref="B14"/>
    </sheetView>
  </sheetViews>
  <sheetFormatPr defaultColWidth="9.109375" defaultRowHeight="14.4"/>
  <cols>
    <col min="1" max="1" width="23.6640625" style="24" customWidth="1"/>
    <col min="2" max="2" width="16.6640625" style="24" customWidth="1"/>
    <col min="3" max="3" width="14.44140625" style="24" customWidth="1"/>
    <col min="4" max="4" width="16.6640625" style="24" customWidth="1"/>
    <col min="5" max="5" width="17.88671875" style="24" customWidth="1"/>
    <col min="6" max="6" width="16.109375" style="24" customWidth="1"/>
    <col min="7" max="7" width="14.6640625" style="24" customWidth="1"/>
    <col min="8" max="8" width="15" style="24" customWidth="1"/>
    <col min="9" max="9" width="16.21875" style="24" customWidth="1"/>
    <col min="10" max="10" width="13" style="24" customWidth="1"/>
    <col min="11" max="11" width="18.88671875" style="24" customWidth="1"/>
    <col min="12" max="12" width="14.109375" style="24" customWidth="1"/>
    <col min="13" max="13" width="14.21875" style="24" customWidth="1"/>
    <col min="14" max="14" width="15.109375" style="24" customWidth="1"/>
    <col min="15" max="15" width="16.109375" style="24" customWidth="1"/>
    <col min="16" max="16" width="24.6640625" style="24" customWidth="1"/>
    <col min="17" max="17" width="19.21875" style="24" customWidth="1"/>
    <col min="18" max="18" width="20" style="24" customWidth="1"/>
    <col min="19" max="19" width="12.109375" style="24" customWidth="1"/>
    <col min="20" max="20" width="9.109375" style="24"/>
    <col min="21" max="21" width="10.21875" style="24" customWidth="1"/>
    <col min="22" max="22" width="12" style="24" customWidth="1"/>
    <col min="23" max="1024" width="9.109375" style="24"/>
  </cols>
  <sheetData>
    <row r="1" spans="1:17" ht="15.6">
      <c r="A1" s="25" t="s">
        <v>5</v>
      </c>
    </row>
    <row r="2" spans="1:17">
      <c r="A2" s="26" t="s">
        <v>6</v>
      </c>
      <c r="B2" s="12"/>
      <c r="C2" s="12"/>
      <c r="D2" s="12"/>
      <c r="E2" s="12"/>
      <c r="F2" s="12"/>
      <c r="G2" s="12"/>
      <c r="H2" s="12"/>
      <c r="I2" s="12"/>
      <c r="J2" s="12"/>
      <c r="K2" s="12"/>
      <c r="L2" s="12"/>
      <c r="M2" s="12"/>
      <c r="N2" s="12"/>
      <c r="O2" s="12"/>
      <c r="P2" s="12"/>
      <c r="Q2" s="12"/>
    </row>
    <row r="3" spans="1:17">
      <c r="A3" s="26" t="s">
        <v>7</v>
      </c>
      <c r="B3" s="12"/>
      <c r="C3" s="12"/>
      <c r="D3" s="12"/>
      <c r="E3" s="12"/>
      <c r="F3" s="12"/>
      <c r="G3" s="12"/>
      <c r="H3" s="12"/>
      <c r="I3" s="12"/>
      <c r="J3" s="12"/>
      <c r="K3" s="12"/>
      <c r="L3" s="12"/>
      <c r="M3" s="12"/>
      <c r="N3" s="12"/>
      <c r="O3" s="12"/>
      <c r="P3" s="12"/>
      <c r="Q3" s="12"/>
    </row>
    <row r="4" spans="1:17">
      <c r="A4" s="27" t="s">
        <v>8</v>
      </c>
      <c r="B4" s="28"/>
      <c r="C4" s="28"/>
      <c r="D4" s="28"/>
      <c r="E4" s="28"/>
      <c r="F4" s="28"/>
      <c r="G4" s="28"/>
      <c r="H4" s="28"/>
      <c r="I4" s="28"/>
      <c r="J4" s="28"/>
      <c r="K4" s="28"/>
      <c r="L4" s="28"/>
      <c r="M4" s="28"/>
      <c r="N4" s="28"/>
      <c r="O4" s="28"/>
      <c r="P4" s="28"/>
      <c r="Q4" s="28"/>
    </row>
    <row r="5" spans="1:17" ht="32.25" customHeight="1">
      <c r="A5" s="29" t="s">
        <v>9</v>
      </c>
      <c r="B5" s="29" t="s">
        <v>10</v>
      </c>
      <c r="C5" s="29" t="s">
        <v>11</v>
      </c>
      <c r="H5" s="30"/>
      <c r="I5" s="30"/>
      <c r="J5" s="30"/>
      <c r="K5" s="30"/>
      <c r="L5" s="30"/>
      <c r="M5" s="30"/>
      <c r="N5" s="30"/>
      <c r="O5" s="30"/>
      <c r="P5" s="30"/>
      <c r="Q5" s="30"/>
    </row>
    <row r="6" spans="1:17" ht="18" customHeight="1">
      <c r="A6" s="31">
        <v>44287</v>
      </c>
      <c r="B6" s="32" t="s">
        <v>12</v>
      </c>
      <c r="C6" s="32" t="s">
        <v>13</v>
      </c>
      <c r="E6" s="30"/>
      <c r="F6" s="30"/>
      <c r="G6" s="30"/>
      <c r="H6" s="30"/>
      <c r="I6" s="30"/>
      <c r="J6" s="30"/>
      <c r="K6" s="30"/>
      <c r="L6" s="30"/>
      <c r="M6" s="30"/>
      <c r="N6" s="30"/>
      <c r="O6" s="30"/>
      <c r="P6" s="30"/>
      <c r="Q6" s="30"/>
    </row>
    <row r="7" spans="1:17">
      <c r="B7" s="33"/>
      <c r="C7" s="33"/>
      <c r="D7" s="33"/>
    </row>
    <row r="8" spans="1:17" ht="66.599999999999994">
      <c r="A8" s="34" t="s">
        <v>14</v>
      </c>
      <c r="B8" s="35" t="s">
        <v>15</v>
      </c>
      <c r="C8" s="35" t="s">
        <v>16</v>
      </c>
      <c r="D8" s="35" t="s">
        <v>17</v>
      </c>
      <c r="E8" s="35" t="s">
        <v>18</v>
      </c>
    </row>
    <row r="9" spans="1:17" ht="92.4">
      <c r="A9" s="36" t="s">
        <v>12</v>
      </c>
      <c r="B9" s="37">
        <v>1051702</v>
      </c>
      <c r="C9" s="37">
        <v>1045083</v>
      </c>
      <c r="D9" s="37">
        <f>ROUND((100*(B9-C9)/C9),2)</f>
        <v>0.63</v>
      </c>
      <c r="E9" s="38" t="s">
        <v>19</v>
      </c>
    </row>
    <row r="10" spans="1:17">
      <c r="A10" s="36"/>
      <c r="B10" s="37"/>
      <c r="C10" s="37"/>
      <c r="D10" s="37"/>
      <c r="E10" s="37"/>
    </row>
    <row r="11" spans="1:17">
      <c r="A11" s="36"/>
      <c r="B11" s="37"/>
      <c r="C11" s="37"/>
      <c r="D11" s="37"/>
      <c r="E11" s="37"/>
    </row>
    <row r="12" spans="1:17">
      <c r="A12" s="36"/>
      <c r="B12" s="37"/>
      <c r="C12" s="37"/>
      <c r="D12" s="37"/>
      <c r="E12" s="37"/>
    </row>
    <row r="13" spans="1:17">
      <c r="A13" s="36"/>
      <c r="B13" s="37"/>
      <c r="C13" s="37"/>
      <c r="D13" s="37"/>
      <c r="E13" s="37"/>
    </row>
    <row r="14" spans="1:17" ht="17.399999999999999" customHeight="1">
      <c r="A14" s="36"/>
      <c r="B14" s="37"/>
      <c r="C14" s="37"/>
      <c r="D14" s="37"/>
      <c r="E14" s="37"/>
    </row>
    <row r="15" spans="1:17" ht="15" customHeight="1">
      <c r="A15" s="36"/>
      <c r="B15" s="37"/>
      <c r="C15" s="37"/>
      <c r="D15" s="37"/>
      <c r="E15" s="37"/>
    </row>
    <row r="16" spans="1:17">
      <c r="A16" s="36"/>
      <c r="B16" s="37"/>
      <c r="C16" s="37"/>
      <c r="D16" s="37"/>
      <c r="E16" s="37"/>
    </row>
    <row r="18" spans="1:15" ht="17.25" customHeight="1">
      <c r="B18" s="10" t="s">
        <v>20</v>
      </c>
      <c r="C18" s="10"/>
      <c r="D18" s="10"/>
      <c r="E18" s="10"/>
      <c r="F18" s="10"/>
      <c r="G18" s="10"/>
      <c r="H18" s="10"/>
      <c r="I18" s="10"/>
      <c r="J18" s="10"/>
      <c r="K18" s="10"/>
      <c r="L18" s="10"/>
      <c r="M18" s="10"/>
      <c r="N18" s="10"/>
      <c r="O18" s="10"/>
    </row>
    <row r="19" spans="1:15" ht="15" customHeight="1">
      <c r="B19" s="9" t="s">
        <v>21</v>
      </c>
      <c r="C19" s="9"/>
      <c r="D19" s="9" t="s">
        <v>22</v>
      </c>
      <c r="E19" s="9"/>
      <c r="F19" s="9" t="s">
        <v>23</v>
      </c>
      <c r="G19" s="9"/>
      <c r="H19" s="9" t="s">
        <v>24</v>
      </c>
      <c r="I19" s="9"/>
      <c r="J19" s="9" t="s">
        <v>25</v>
      </c>
      <c r="K19" s="9"/>
      <c r="L19" s="9" t="s">
        <v>26</v>
      </c>
      <c r="M19" s="9"/>
      <c r="N19" s="9" t="s">
        <v>27</v>
      </c>
      <c r="O19" s="9"/>
    </row>
    <row r="20" spans="1:15" ht="40.200000000000003">
      <c r="A20" s="34" t="s">
        <v>28</v>
      </c>
      <c r="B20" s="40" t="s">
        <v>29</v>
      </c>
      <c r="C20" s="40" t="s">
        <v>30</v>
      </c>
      <c r="D20" s="40" t="s">
        <v>29</v>
      </c>
      <c r="E20" s="40" t="s">
        <v>30</v>
      </c>
      <c r="F20" s="40" t="s">
        <v>29</v>
      </c>
      <c r="G20" s="40" t="s">
        <v>30</v>
      </c>
      <c r="H20" s="40" t="s">
        <v>29</v>
      </c>
      <c r="I20" s="40" t="s">
        <v>30</v>
      </c>
      <c r="J20" s="40" t="s">
        <v>29</v>
      </c>
      <c r="K20" s="40" t="s">
        <v>30</v>
      </c>
      <c r="L20" s="40" t="s">
        <v>29</v>
      </c>
      <c r="M20" s="40" t="s">
        <v>30</v>
      </c>
      <c r="N20" s="40" t="s">
        <v>29</v>
      </c>
      <c r="O20" s="40" t="s">
        <v>30</v>
      </c>
    </row>
    <row r="21" spans="1:15">
      <c r="A21" s="41" t="s">
        <v>31</v>
      </c>
      <c r="B21" s="42">
        <v>6819</v>
      </c>
      <c r="C21" s="42">
        <v>87</v>
      </c>
      <c r="D21" s="42">
        <v>3316</v>
      </c>
      <c r="E21" s="42">
        <v>0</v>
      </c>
      <c r="F21" s="42">
        <v>32071</v>
      </c>
      <c r="G21" s="42">
        <v>114</v>
      </c>
      <c r="H21" s="42">
        <v>38304</v>
      </c>
      <c r="I21" s="42">
        <v>24</v>
      </c>
      <c r="J21" s="42">
        <v>39960</v>
      </c>
      <c r="K21" s="42">
        <v>-154</v>
      </c>
      <c r="L21" s="42">
        <v>28470</v>
      </c>
      <c r="M21" s="42">
        <v>-435</v>
      </c>
      <c r="N21" s="42">
        <v>29164</v>
      </c>
      <c r="O21" s="42">
        <v>72</v>
      </c>
    </row>
    <row r="22" spans="1:15">
      <c r="A22" s="43" t="s">
        <v>32</v>
      </c>
      <c r="B22" s="42">
        <v>94</v>
      </c>
      <c r="C22" s="42">
        <v>0</v>
      </c>
      <c r="D22" s="42">
        <v>0</v>
      </c>
      <c r="E22" s="42">
        <v>0</v>
      </c>
      <c r="F22" s="42">
        <v>399</v>
      </c>
      <c r="G22" s="42">
        <v>0</v>
      </c>
      <c r="H22" s="42">
        <v>80</v>
      </c>
      <c r="I22" s="42">
        <v>0</v>
      </c>
      <c r="J22" s="42">
        <v>1966</v>
      </c>
      <c r="K22" s="42">
        <v>0</v>
      </c>
      <c r="L22" s="42">
        <v>2572</v>
      </c>
      <c r="M22" s="42">
        <v>0</v>
      </c>
      <c r="N22" s="42">
        <v>0</v>
      </c>
      <c r="O22" s="42">
        <v>0</v>
      </c>
    </row>
    <row r="23" spans="1:15">
      <c r="A23" s="43" t="s">
        <v>33</v>
      </c>
      <c r="B23" s="42">
        <v>11456</v>
      </c>
      <c r="C23" s="42">
        <v>373</v>
      </c>
      <c r="D23" s="42">
        <v>22068</v>
      </c>
      <c r="E23" s="42">
        <v>1</v>
      </c>
      <c r="F23" s="42">
        <v>87171</v>
      </c>
      <c r="G23" s="42">
        <v>419</v>
      </c>
      <c r="H23" s="42">
        <v>4524</v>
      </c>
      <c r="I23" s="42">
        <v>0</v>
      </c>
      <c r="J23" s="42">
        <v>41251</v>
      </c>
      <c r="K23" s="42">
        <v>268</v>
      </c>
      <c r="L23" s="42">
        <v>106135</v>
      </c>
      <c r="M23" s="42">
        <v>1652</v>
      </c>
      <c r="N23" s="42">
        <v>20630</v>
      </c>
      <c r="O23" s="42">
        <v>231</v>
      </c>
    </row>
    <row r="24" spans="1:15">
      <c r="A24" s="43" t="s">
        <v>34</v>
      </c>
      <c r="B24" s="42">
        <v>28926</v>
      </c>
      <c r="C24" s="42">
        <v>219</v>
      </c>
      <c r="D24" s="42">
        <v>22740</v>
      </c>
      <c r="E24" s="42">
        <v>164</v>
      </c>
      <c r="F24" s="42">
        <v>190377</v>
      </c>
      <c r="G24" s="42">
        <v>1627</v>
      </c>
      <c r="H24" s="42">
        <v>52357</v>
      </c>
      <c r="I24" s="42">
        <v>19</v>
      </c>
      <c r="J24" s="42">
        <v>103963</v>
      </c>
      <c r="K24" s="42">
        <v>316</v>
      </c>
      <c r="L24" s="42">
        <v>185606</v>
      </c>
      <c r="M24" s="42">
        <v>651</v>
      </c>
      <c r="N24" s="42">
        <v>103708</v>
      </c>
      <c r="O24" s="42">
        <v>477</v>
      </c>
    </row>
    <row r="25" spans="1:15">
      <c r="A25" s="43" t="s">
        <v>35</v>
      </c>
      <c r="B25" s="42">
        <v>18712</v>
      </c>
      <c r="C25" s="42">
        <v>235</v>
      </c>
      <c r="D25" s="42">
        <v>38826</v>
      </c>
      <c r="E25" s="42">
        <v>19</v>
      </c>
      <c r="F25" s="42">
        <v>121963</v>
      </c>
      <c r="G25" s="42">
        <v>370</v>
      </c>
      <c r="H25" s="42">
        <v>41271</v>
      </c>
      <c r="I25" s="42">
        <v>0</v>
      </c>
      <c r="J25" s="42">
        <v>48647</v>
      </c>
      <c r="K25" s="42">
        <v>59</v>
      </c>
      <c r="L25" s="42">
        <v>159220</v>
      </c>
      <c r="M25" s="42">
        <v>963</v>
      </c>
      <c r="N25" s="42">
        <v>53784</v>
      </c>
      <c r="O25" s="42">
        <v>0</v>
      </c>
    </row>
    <row r="26" spans="1:15">
      <c r="A26" s="43" t="s">
        <v>36</v>
      </c>
      <c r="B26" s="42">
        <v>2848</v>
      </c>
      <c r="C26" s="42">
        <v>0</v>
      </c>
      <c r="D26" s="42">
        <v>330</v>
      </c>
      <c r="E26" s="42">
        <v>0</v>
      </c>
      <c r="F26" s="42">
        <v>4283</v>
      </c>
      <c r="G26" s="42">
        <v>306</v>
      </c>
      <c r="H26" s="42">
        <v>6320</v>
      </c>
      <c r="I26" s="42">
        <v>1</v>
      </c>
      <c r="J26" s="42">
        <v>11664</v>
      </c>
      <c r="K26" s="42">
        <v>-6</v>
      </c>
      <c r="L26" s="42">
        <v>27078</v>
      </c>
      <c r="M26" s="42">
        <v>0</v>
      </c>
      <c r="N26" s="42">
        <v>2774</v>
      </c>
      <c r="O26" s="42">
        <v>0</v>
      </c>
    </row>
    <row r="27" spans="1:15">
      <c r="A27" s="43" t="s">
        <v>37</v>
      </c>
      <c r="B27" s="42">
        <v>1419</v>
      </c>
      <c r="C27" s="42">
        <v>0</v>
      </c>
      <c r="D27" s="42">
        <v>251</v>
      </c>
      <c r="E27" s="42">
        <v>0</v>
      </c>
      <c r="F27" s="42">
        <v>1388</v>
      </c>
      <c r="G27" s="42">
        <v>356</v>
      </c>
      <c r="H27" s="42">
        <v>19394</v>
      </c>
      <c r="I27" s="42">
        <v>0</v>
      </c>
      <c r="J27" s="42">
        <v>6750</v>
      </c>
      <c r="K27" s="42">
        <v>5</v>
      </c>
      <c r="L27" s="42">
        <v>16028</v>
      </c>
      <c r="M27" s="42">
        <v>0</v>
      </c>
      <c r="N27" s="42">
        <v>1660</v>
      </c>
      <c r="O27" s="42">
        <v>0</v>
      </c>
    </row>
    <row r="28" spans="1:15">
      <c r="A28" s="43" t="s">
        <v>38</v>
      </c>
      <c r="B28" s="42">
        <v>3386</v>
      </c>
      <c r="C28" s="42">
        <v>30</v>
      </c>
      <c r="D28" s="42">
        <v>132</v>
      </c>
      <c r="E28" s="42">
        <v>0</v>
      </c>
      <c r="F28" s="42">
        <v>5665</v>
      </c>
      <c r="G28" s="42">
        <v>17</v>
      </c>
      <c r="H28" s="42">
        <v>552</v>
      </c>
      <c r="I28" s="42">
        <v>161</v>
      </c>
      <c r="J28" s="42">
        <v>4220</v>
      </c>
      <c r="K28" s="42">
        <v>142</v>
      </c>
      <c r="L28" s="42">
        <v>9265</v>
      </c>
      <c r="M28" s="42">
        <v>8</v>
      </c>
      <c r="N28" s="42">
        <v>93</v>
      </c>
      <c r="O28" s="42">
        <v>0</v>
      </c>
    </row>
    <row r="29" spans="1:15">
      <c r="A29" s="43" t="s">
        <v>39</v>
      </c>
      <c r="B29" s="42">
        <v>1805</v>
      </c>
      <c r="C29" s="42">
        <v>0</v>
      </c>
      <c r="D29" s="42">
        <v>165</v>
      </c>
      <c r="E29" s="42">
        <v>0</v>
      </c>
      <c r="F29" s="42">
        <v>11029</v>
      </c>
      <c r="G29" s="42">
        <v>0</v>
      </c>
      <c r="H29" s="42">
        <v>1839</v>
      </c>
      <c r="I29" s="42">
        <v>0</v>
      </c>
      <c r="J29" s="42">
        <v>9707</v>
      </c>
      <c r="K29" s="42">
        <v>-17</v>
      </c>
      <c r="L29" s="42">
        <v>31776</v>
      </c>
      <c r="M29" s="42">
        <v>0</v>
      </c>
      <c r="N29" s="42">
        <v>1963</v>
      </c>
      <c r="O29" s="42">
        <v>0</v>
      </c>
    </row>
    <row r="30" spans="1:15">
      <c r="A30" s="43" t="s">
        <v>40</v>
      </c>
      <c r="B30" s="42">
        <v>542</v>
      </c>
      <c r="C30" s="42">
        <v>0</v>
      </c>
      <c r="D30" s="42">
        <v>713</v>
      </c>
      <c r="E30" s="42">
        <v>0</v>
      </c>
      <c r="F30" s="42">
        <v>1631</v>
      </c>
      <c r="G30" s="42">
        <v>301</v>
      </c>
      <c r="H30" s="42">
        <v>16188</v>
      </c>
      <c r="I30" s="42">
        <v>1</v>
      </c>
      <c r="J30" s="42">
        <v>3887</v>
      </c>
      <c r="K30" s="42">
        <v>0</v>
      </c>
      <c r="L30" s="42">
        <v>9864</v>
      </c>
      <c r="M30" s="42">
        <v>0</v>
      </c>
      <c r="N30" s="42">
        <v>1064</v>
      </c>
      <c r="O30" s="42">
        <v>0</v>
      </c>
    </row>
    <row r="31" spans="1:15" ht="15.6" customHeight="1">
      <c r="A31" s="43" t="s">
        <v>41</v>
      </c>
      <c r="B31" s="42">
        <v>519</v>
      </c>
      <c r="C31" s="42">
        <v>0</v>
      </c>
      <c r="D31" s="42">
        <v>178</v>
      </c>
      <c r="E31" s="42">
        <v>0</v>
      </c>
      <c r="F31" s="42">
        <v>946</v>
      </c>
      <c r="G31" s="42">
        <v>0</v>
      </c>
      <c r="H31" s="42">
        <v>2029</v>
      </c>
      <c r="I31" s="42">
        <v>0</v>
      </c>
      <c r="J31" s="42">
        <v>2575</v>
      </c>
      <c r="K31" s="42">
        <v>0</v>
      </c>
      <c r="L31" s="42">
        <v>14374</v>
      </c>
      <c r="M31" s="42">
        <v>0</v>
      </c>
      <c r="N31" s="42">
        <v>12</v>
      </c>
      <c r="O31" s="42">
        <v>0</v>
      </c>
    </row>
    <row r="32" spans="1:15">
      <c r="A32" s="44" t="s">
        <v>42</v>
      </c>
      <c r="B32" s="42">
        <v>0</v>
      </c>
      <c r="C32" s="42">
        <v>0</v>
      </c>
      <c r="D32" s="42">
        <v>19</v>
      </c>
      <c r="E32" s="42">
        <v>0</v>
      </c>
      <c r="F32" s="42">
        <v>509</v>
      </c>
      <c r="G32" s="42">
        <v>0</v>
      </c>
      <c r="H32" s="42">
        <v>1707</v>
      </c>
      <c r="I32" s="42">
        <v>0</v>
      </c>
      <c r="J32" s="42">
        <v>162</v>
      </c>
      <c r="K32" s="42">
        <v>0</v>
      </c>
      <c r="L32" s="42">
        <v>732</v>
      </c>
      <c r="M32" s="42">
        <v>0</v>
      </c>
      <c r="N32" s="42">
        <v>0</v>
      </c>
      <c r="O32" s="42">
        <v>0</v>
      </c>
    </row>
    <row r="33" spans="1:17">
      <c r="A33" s="44" t="s">
        <v>43</v>
      </c>
      <c r="B33" s="42">
        <v>11356</v>
      </c>
      <c r="C33" s="42">
        <v>235</v>
      </c>
      <c r="D33" s="42">
        <v>34056</v>
      </c>
      <c r="E33" s="42">
        <v>19</v>
      </c>
      <c r="F33" s="42">
        <v>92666</v>
      </c>
      <c r="G33" s="42">
        <v>33</v>
      </c>
      <c r="H33" s="42">
        <v>35742</v>
      </c>
      <c r="I33" s="42">
        <v>0</v>
      </c>
      <c r="J33" s="42">
        <v>37139</v>
      </c>
      <c r="K33" s="42">
        <v>69</v>
      </c>
      <c r="L33" s="42">
        <v>122504</v>
      </c>
      <c r="M33" s="42">
        <v>846</v>
      </c>
      <c r="N33" s="42">
        <v>29519</v>
      </c>
      <c r="O33" s="42">
        <v>0</v>
      </c>
    </row>
    <row r="34" spans="1:17">
      <c r="A34" s="45"/>
      <c r="B34" s="46"/>
      <c r="C34" s="46"/>
      <c r="D34" s="46"/>
      <c r="E34" s="46"/>
      <c r="F34" s="46"/>
      <c r="G34" s="46"/>
      <c r="H34" s="46"/>
      <c r="I34" s="46"/>
      <c r="J34" s="46"/>
      <c r="K34" s="46"/>
      <c r="L34" s="46"/>
      <c r="M34" s="46"/>
      <c r="N34" s="46"/>
      <c r="O34" s="46"/>
    </row>
    <row r="35" spans="1:17">
      <c r="A35" s="45"/>
      <c r="B35" s="46"/>
      <c r="C35" s="46"/>
      <c r="D35" s="46"/>
      <c r="E35" s="46"/>
      <c r="F35" s="46"/>
      <c r="G35" s="46"/>
      <c r="H35" s="46"/>
      <c r="I35" s="46"/>
      <c r="J35" s="46"/>
      <c r="K35" s="46"/>
      <c r="L35" s="46"/>
      <c r="M35" s="46"/>
      <c r="N35" s="46"/>
      <c r="O35" s="46"/>
    </row>
    <row r="36" spans="1:17">
      <c r="A36" s="47" t="s">
        <v>44</v>
      </c>
      <c r="B36" s="48"/>
      <c r="C36" s="48"/>
      <c r="D36" s="48"/>
      <c r="E36" s="48"/>
      <c r="F36" s="48"/>
      <c r="G36" s="48"/>
      <c r="H36" s="48"/>
      <c r="I36" s="48"/>
      <c r="J36" s="48"/>
      <c r="K36" s="48"/>
      <c r="L36" s="48"/>
      <c r="M36" s="48"/>
      <c r="N36" s="48"/>
      <c r="O36" s="48"/>
      <c r="P36" s="48"/>
      <c r="Q36" s="48"/>
    </row>
    <row r="37" spans="1:17">
      <c r="A37" s="49" t="s">
        <v>45</v>
      </c>
      <c r="B37" s="48"/>
      <c r="C37" s="48"/>
      <c r="D37" s="48"/>
      <c r="E37" s="48"/>
      <c r="F37" s="48"/>
      <c r="G37" s="48"/>
    </row>
    <row r="38" spans="1:17">
      <c r="A38" s="49" t="s">
        <v>46</v>
      </c>
      <c r="B38" s="48"/>
      <c r="C38" s="48"/>
      <c r="D38" s="48"/>
      <c r="E38" s="48"/>
      <c r="F38" s="48"/>
      <c r="G38" s="48"/>
    </row>
    <row r="39" spans="1:17">
      <c r="A39" s="49" t="s">
        <v>47</v>
      </c>
      <c r="B39" s="48"/>
      <c r="C39" s="48"/>
      <c r="D39" s="48"/>
      <c r="E39" s="48"/>
      <c r="F39" s="48"/>
      <c r="G39" s="48"/>
    </row>
    <row r="40" spans="1:17">
      <c r="A40" s="49" t="s">
        <v>48</v>
      </c>
      <c r="B40" s="48"/>
      <c r="C40" s="48"/>
      <c r="D40" s="48"/>
      <c r="E40" s="48"/>
      <c r="F40" s="48"/>
      <c r="G40" s="48"/>
    </row>
    <row r="41" spans="1:17">
      <c r="A41" s="49" t="s">
        <v>49</v>
      </c>
      <c r="B41" s="48"/>
      <c r="C41" s="48"/>
      <c r="D41" s="48"/>
      <c r="E41" s="48"/>
      <c r="F41" s="48"/>
      <c r="G41" s="48"/>
    </row>
    <row r="42" spans="1:17">
      <c r="A42" s="49" t="s">
        <v>50</v>
      </c>
      <c r="B42" s="48"/>
      <c r="C42" s="48"/>
      <c r="D42" s="48"/>
      <c r="E42" s="48"/>
      <c r="F42" s="48"/>
      <c r="G42" s="48"/>
    </row>
    <row r="43" spans="1:17">
      <c r="A43" s="49" t="s">
        <v>51</v>
      </c>
      <c r="B43" s="48"/>
      <c r="C43" s="48"/>
      <c r="D43" s="48"/>
      <c r="E43" s="48"/>
      <c r="F43" s="48"/>
      <c r="G43" s="48"/>
    </row>
    <row r="44" spans="1:17">
      <c r="A44" s="49" t="s">
        <v>52</v>
      </c>
    </row>
    <row r="45" spans="1:17" ht="18" customHeight="1">
      <c r="A45" s="49" t="s">
        <v>53</v>
      </c>
    </row>
    <row r="46" spans="1:17" ht="15.6" customHeight="1"/>
    <row r="47" spans="1:17">
      <c r="A47" s="50"/>
      <c r="B47" s="48"/>
      <c r="C47" s="48"/>
      <c r="D47" s="48"/>
      <c r="E47" s="48"/>
      <c r="F47" s="48"/>
      <c r="G47" s="48"/>
    </row>
    <row r="48" spans="1:17">
      <c r="A48" s="27" t="s">
        <v>54</v>
      </c>
      <c r="B48" s="28"/>
      <c r="C48" s="28"/>
      <c r="D48" s="28"/>
      <c r="E48" s="28"/>
      <c r="F48" s="28"/>
      <c r="G48" s="28"/>
      <c r="H48" s="28"/>
      <c r="I48" s="28"/>
      <c r="J48" s="28"/>
      <c r="K48" s="28"/>
      <c r="L48" s="28"/>
      <c r="M48" s="28"/>
      <c r="N48" s="28"/>
      <c r="O48" s="28"/>
      <c r="P48" s="28"/>
      <c r="Q48" s="28"/>
    </row>
    <row r="49" spans="1:17">
      <c r="A49" s="51" t="s">
        <v>9</v>
      </c>
      <c r="B49" s="29" t="s">
        <v>10</v>
      </c>
      <c r="J49" s="48"/>
      <c r="K49" s="48"/>
      <c r="L49" s="48"/>
      <c r="M49" s="48"/>
      <c r="N49" s="48"/>
      <c r="O49" s="48"/>
      <c r="P49" s="48"/>
      <c r="Q49" s="48"/>
    </row>
    <row r="50" spans="1:17">
      <c r="A50" s="31">
        <v>44287</v>
      </c>
      <c r="B50" s="52" t="s">
        <v>12</v>
      </c>
      <c r="C50" s="53"/>
      <c r="J50" s="48"/>
      <c r="K50" s="48"/>
      <c r="L50" s="48"/>
      <c r="M50" s="48"/>
      <c r="N50" s="48"/>
      <c r="O50" s="48"/>
      <c r="P50" s="54"/>
    </row>
    <row r="51" spans="1:17" ht="15" customHeight="1">
      <c r="C51" s="9" t="s">
        <v>55</v>
      </c>
      <c r="D51" s="9"/>
      <c r="E51" s="9"/>
      <c r="F51" s="9"/>
      <c r="G51" s="9"/>
      <c r="H51" s="9" t="s">
        <v>56</v>
      </c>
      <c r="I51" s="9"/>
      <c r="J51" s="9"/>
      <c r="K51" s="9"/>
      <c r="L51" s="9"/>
      <c r="M51" s="9"/>
      <c r="N51" s="9"/>
      <c r="O51" s="9"/>
      <c r="P51" s="9"/>
    </row>
    <row r="52" spans="1:17" ht="66.599999999999994">
      <c r="A52" s="34" t="s">
        <v>57</v>
      </c>
      <c r="B52" s="34" t="s">
        <v>58</v>
      </c>
      <c r="C52" s="40" t="s">
        <v>59</v>
      </c>
      <c r="D52" s="40" t="s">
        <v>60</v>
      </c>
      <c r="E52" s="40" t="s">
        <v>61</v>
      </c>
      <c r="F52" s="40" t="s">
        <v>62</v>
      </c>
      <c r="G52" s="55" t="s">
        <v>63</v>
      </c>
      <c r="H52" s="40" t="s">
        <v>64</v>
      </c>
      <c r="I52" s="40" t="s">
        <v>65</v>
      </c>
      <c r="J52" s="55" t="s">
        <v>66</v>
      </c>
      <c r="K52" s="40" t="s">
        <v>67</v>
      </c>
      <c r="L52" s="40" t="s">
        <v>68</v>
      </c>
      <c r="M52" s="55" t="s">
        <v>69</v>
      </c>
      <c r="N52" s="40" t="s">
        <v>70</v>
      </c>
      <c r="O52" s="40" t="s">
        <v>71</v>
      </c>
      <c r="P52" s="55" t="s">
        <v>72</v>
      </c>
    </row>
    <row r="53" spans="1:17" ht="26.4">
      <c r="A53" s="52" t="s">
        <v>73</v>
      </c>
      <c r="B53" s="24" t="s">
        <v>74</v>
      </c>
      <c r="C53" s="52" t="s">
        <v>75</v>
      </c>
      <c r="D53" s="52">
        <v>0.43</v>
      </c>
      <c r="E53" s="52" t="s">
        <v>76</v>
      </c>
      <c r="F53" s="52" t="s">
        <v>77</v>
      </c>
      <c r="G53" s="52">
        <f>ROUND((100*(43001-46644)/46644),2)</f>
        <v>-7.81</v>
      </c>
      <c r="H53" s="52" t="s">
        <v>78</v>
      </c>
      <c r="I53" s="52" t="s">
        <v>78</v>
      </c>
      <c r="J53" s="52" t="s">
        <v>78</v>
      </c>
      <c r="K53" s="52" t="s">
        <v>78</v>
      </c>
      <c r="L53" s="52" t="s">
        <v>78</v>
      </c>
      <c r="M53" s="52" t="s">
        <v>78</v>
      </c>
      <c r="N53" s="52" t="s">
        <v>78</v>
      </c>
      <c r="O53" s="52" t="s">
        <v>78</v>
      </c>
      <c r="P53" s="52" t="s">
        <v>78</v>
      </c>
    </row>
    <row r="54" spans="1:17">
      <c r="A54" s="52"/>
      <c r="B54" s="52"/>
      <c r="C54" s="52" t="s">
        <v>79</v>
      </c>
      <c r="D54" s="52"/>
      <c r="E54" s="52" t="s">
        <v>79</v>
      </c>
      <c r="F54" s="52" t="s">
        <v>79</v>
      </c>
      <c r="G54" s="52"/>
      <c r="H54" s="52"/>
      <c r="I54" s="52"/>
      <c r="J54" s="52"/>
      <c r="K54" s="52"/>
      <c r="L54" s="52"/>
      <c r="M54" s="52"/>
      <c r="N54" s="52"/>
      <c r="O54" s="52"/>
      <c r="P54" s="52"/>
    </row>
    <row r="55" spans="1:17">
      <c r="A55" s="52"/>
      <c r="B55" s="52"/>
      <c r="C55" s="52" t="s">
        <v>79</v>
      </c>
      <c r="D55" s="52"/>
      <c r="E55" s="52" t="s">
        <v>79</v>
      </c>
      <c r="F55" s="52" t="s">
        <v>79</v>
      </c>
      <c r="G55" s="52"/>
      <c r="H55" s="52"/>
      <c r="I55" s="52"/>
      <c r="J55" s="52"/>
      <c r="K55" s="52"/>
      <c r="L55" s="52"/>
      <c r="M55" s="52"/>
      <c r="N55" s="52"/>
      <c r="O55" s="52"/>
      <c r="P55" s="52"/>
    </row>
    <row r="56" spans="1:17">
      <c r="A56" s="49" t="s">
        <v>80</v>
      </c>
      <c r="B56" s="49"/>
      <c r="C56" s="49"/>
      <c r="D56" s="48"/>
      <c r="E56" s="48"/>
      <c r="F56" s="48"/>
      <c r="G56" s="48"/>
      <c r="H56" s="48"/>
      <c r="I56" s="48"/>
      <c r="J56" s="48"/>
      <c r="K56" s="48"/>
      <c r="L56" s="48"/>
      <c r="M56" s="48"/>
      <c r="N56" s="48"/>
      <c r="O56" s="48"/>
      <c r="P56" s="48"/>
      <c r="Q56" s="48"/>
    </row>
    <row r="57" spans="1:17">
      <c r="A57" s="49" t="s">
        <v>81</v>
      </c>
      <c r="B57" s="49"/>
      <c r="C57" s="49"/>
      <c r="D57" s="48"/>
      <c r="E57" s="48"/>
      <c r="F57" s="48"/>
      <c r="G57" s="48"/>
      <c r="H57" s="48"/>
      <c r="I57" s="48"/>
      <c r="J57" s="48"/>
      <c r="K57" s="48"/>
      <c r="L57" s="48"/>
      <c r="M57" s="48"/>
      <c r="N57" s="48"/>
      <c r="O57" s="48"/>
      <c r="P57" s="48"/>
      <c r="Q57" s="48"/>
    </row>
    <row r="58" spans="1:17">
      <c r="A58" s="49" t="s">
        <v>82</v>
      </c>
      <c r="B58" s="49"/>
      <c r="C58" s="49"/>
      <c r="D58" s="48"/>
      <c r="E58" s="48"/>
      <c r="F58" s="48"/>
      <c r="G58" s="48"/>
      <c r="H58" s="48"/>
      <c r="I58" s="48"/>
      <c r="J58" s="48"/>
      <c r="K58" s="48"/>
      <c r="L58" s="48"/>
      <c r="M58" s="48"/>
      <c r="N58" s="48"/>
      <c r="O58" s="48"/>
      <c r="P58" s="48"/>
      <c r="Q58" s="48"/>
    </row>
    <row r="59" spans="1:17">
      <c r="A59" s="49" t="s">
        <v>83</v>
      </c>
      <c r="B59" s="49"/>
      <c r="C59" s="49"/>
      <c r="D59" s="48"/>
      <c r="E59" s="48"/>
      <c r="F59" s="48"/>
      <c r="G59" s="48"/>
      <c r="H59" s="48"/>
      <c r="I59" s="48"/>
      <c r="J59" s="48"/>
      <c r="K59" s="48"/>
      <c r="L59" s="48"/>
      <c r="M59" s="48"/>
      <c r="N59" s="48"/>
      <c r="O59" s="48"/>
      <c r="P59" s="48"/>
      <c r="Q59" s="48"/>
    </row>
    <row r="60" spans="1:17" s="57" customFormat="1" ht="13.8">
      <c r="A60" s="56" t="s">
        <v>84</v>
      </c>
    </row>
    <row r="62" spans="1:17">
      <c r="A62" s="58" t="s">
        <v>85</v>
      </c>
      <c r="B62" s="59"/>
      <c r="C62" s="60"/>
    </row>
    <row r="63" spans="1:17" s="64" customFormat="1" ht="79.2">
      <c r="A63" s="61" t="s">
        <v>86</v>
      </c>
      <c r="B63" s="62" t="s">
        <v>87</v>
      </c>
      <c r="C63" s="63"/>
    </row>
    <row r="64" spans="1:17" s="64" customFormat="1" ht="171.6">
      <c r="A64" s="61" t="s">
        <v>88</v>
      </c>
      <c r="B64" s="61" t="s">
        <v>89</v>
      </c>
      <c r="C64" s="63"/>
    </row>
  </sheetData>
  <mergeCells count="10">
    <mergeCell ref="C51:G51"/>
    <mergeCell ref="H51:P51"/>
    <mergeCell ref="B18:O18"/>
    <mergeCell ref="B19:C19"/>
    <mergeCell ref="D19:E19"/>
    <mergeCell ref="F19:G19"/>
    <mergeCell ref="H19:I19"/>
    <mergeCell ref="J19:K19"/>
    <mergeCell ref="L19:M19"/>
    <mergeCell ref="N19:O19"/>
  </mergeCells>
  <pageMargins left="0.70833333333333304" right="0.70833333333333304" top="0.74791666666666701" bottom="0.74791666666666701" header="0.51180555555555496" footer="0.51180555555555496"/>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H72"/>
  <sheetViews>
    <sheetView topLeftCell="A19" zoomScaleNormal="100" workbookViewId="0">
      <selection activeCell="C50" sqref="C50"/>
    </sheetView>
  </sheetViews>
  <sheetFormatPr defaultColWidth="8.88671875" defaultRowHeight="14.4"/>
  <cols>
    <col min="1" max="1" width="24.44140625" style="12" customWidth="1"/>
    <col min="2" max="2" width="18.21875" style="12" customWidth="1"/>
    <col min="3" max="3" width="17.6640625" style="12" customWidth="1"/>
    <col min="4" max="4" width="21.44140625" style="12" customWidth="1"/>
    <col min="5" max="5" width="14.21875" style="12" customWidth="1"/>
    <col min="6" max="6" width="14.5546875" style="12" customWidth="1"/>
    <col min="7" max="7" width="22.5546875" style="12" customWidth="1"/>
    <col min="8" max="8" width="15.5546875" style="12" customWidth="1"/>
    <col min="9" max="9" width="17.88671875" style="12" customWidth="1"/>
    <col min="10" max="10" width="14.44140625" style="12" customWidth="1"/>
    <col min="11" max="11" width="15.5546875" style="12" customWidth="1"/>
    <col min="12" max="13" width="15.21875" style="12" customWidth="1"/>
    <col min="14" max="14" width="15.109375" style="12" customWidth="1"/>
    <col min="15" max="15" width="14.88671875" style="12" customWidth="1"/>
    <col min="16" max="16" width="15.21875" style="12" customWidth="1"/>
    <col min="17" max="17" width="15.109375" style="12" customWidth="1"/>
    <col min="18" max="18" width="16.109375" style="12" customWidth="1"/>
    <col min="19" max="19" width="17.6640625" style="12" customWidth="1"/>
    <col min="20" max="1022" width="8.88671875" style="12"/>
    <col min="1023" max="1024" width="11.5546875" customWidth="1"/>
  </cols>
  <sheetData>
    <row r="1" spans="1:13" ht="15.6">
      <c r="A1" s="65" t="s">
        <v>90</v>
      </c>
      <c r="B1" s="65"/>
      <c r="C1" s="65"/>
      <c r="D1" s="66"/>
      <c r="E1" s="66"/>
      <c r="F1" s="66"/>
      <c r="G1" s="66"/>
      <c r="H1" s="66"/>
      <c r="I1" s="66"/>
      <c r="J1" s="66"/>
      <c r="K1" s="66"/>
      <c r="L1" s="66"/>
      <c r="M1" s="66"/>
    </row>
    <row r="2" spans="1:13" ht="15.6">
      <c r="A2" s="26" t="s">
        <v>91</v>
      </c>
      <c r="B2" s="65"/>
      <c r="C2" s="65"/>
      <c r="D2" s="66"/>
      <c r="E2" s="66"/>
      <c r="F2" s="66"/>
      <c r="G2" s="66"/>
      <c r="H2" s="66"/>
      <c r="I2" s="66"/>
      <c r="J2" s="66"/>
      <c r="K2" s="66"/>
      <c r="L2" s="66"/>
      <c r="M2" s="66"/>
    </row>
    <row r="3" spans="1:13" ht="15.6">
      <c r="A3" s="26" t="s">
        <v>7</v>
      </c>
      <c r="B3" s="65"/>
      <c r="C3" s="65"/>
      <c r="D3" s="66"/>
      <c r="E3" s="66"/>
      <c r="F3" s="66"/>
      <c r="G3" s="66"/>
      <c r="H3" s="66"/>
      <c r="I3" s="66"/>
      <c r="J3" s="66"/>
      <c r="K3" s="66"/>
      <c r="L3" s="66"/>
      <c r="M3" s="66"/>
    </row>
    <row r="4" spans="1:13" s="28" customFormat="1" ht="13.8">
      <c r="A4" s="27" t="s">
        <v>92</v>
      </c>
    </row>
    <row r="5" spans="1:13" ht="60" customHeight="1">
      <c r="A5" s="29" t="s">
        <v>9</v>
      </c>
      <c r="B5" s="29" t="s">
        <v>10</v>
      </c>
      <c r="C5" s="67" t="s">
        <v>93</v>
      </c>
      <c r="D5" s="67" t="s">
        <v>94</v>
      </c>
      <c r="F5" s="68"/>
      <c r="G5" s="68"/>
      <c r="H5" s="68"/>
      <c r="I5" s="68"/>
      <c r="J5" s="68"/>
      <c r="K5" s="68"/>
      <c r="L5" s="68"/>
      <c r="M5" s="68"/>
    </row>
    <row r="6" spans="1:13" ht="26.4" customHeight="1">
      <c r="A6" s="69">
        <v>44287</v>
      </c>
      <c r="B6" s="70" t="s">
        <v>12</v>
      </c>
      <c r="C6" s="71">
        <v>1888</v>
      </c>
      <c r="D6" s="71">
        <v>0</v>
      </c>
      <c r="F6" s="68"/>
      <c r="G6" s="68"/>
      <c r="H6" s="68"/>
      <c r="I6" s="68"/>
      <c r="J6" s="68"/>
      <c r="K6" s="68"/>
      <c r="L6" s="68"/>
      <c r="M6" s="68"/>
    </row>
    <row r="7" spans="1:13">
      <c r="A7" s="68"/>
      <c r="B7" s="68"/>
      <c r="C7" s="68"/>
      <c r="D7" s="68"/>
      <c r="E7" s="68"/>
      <c r="F7" s="68"/>
      <c r="G7" s="68"/>
    </row>
    <row r="8" spans="1:13" ht="66.599999999999994">
      <c r="A8" s="34" t="s">
        <v>14</v>
      </c>
      <c r="B8" s="39" t="s">
        <v>95</v>
      </c>
      <c r="C8" s="39" t="s">
        <v>96</v>
      </c>
      <c r="D8" s="39" t="s">
        <v>97</v>
      </c>
      <c r="E8" s="72" t="s">
        <v>98</v>
      </c>
      <c r="F8" s="72" t="s">
        <v>99</v>
      </c>
      <c r="G8" s="35" t="s">
        <v>100</v>
      </c>
      <c r="H8" s="35" t="s">
        <v>101</v>
      </c>
    </row>
    <row r="9" spans="1:13" ht="26.4">
      <c r="A9" s="73" t="s">
        <v>33</v>
      </c>
      <c r="B9" s="73" t="s">
        <v>102</v>
      </c>
      <c r="C9" s="73" t="s">
        <v>103</v>
      </c>
      <c r="D9" s="73" t="s">
        <v>104</v>
      </c>
      <c r="E9" s="74">
        <v>307</v>
      </c>
      <c r="F9" s="74">
        <v>307</v>
      </c>
      <c r="G9" s="74">
        <v>0</v>
      </c>
      <c r="H9" s="74">
        <v>14.061</v>
      </c>
    </row>
    <row r="10" spans="1:13" ht="26.4">
      <c r="A10" s="73" t="s">
        <v>34</v>
      </c>
      <c r="B10" s="73" t="s">
        <v>102</v>
      </c>
      <c r="C10" s="73" t="s">
        <v>103</v>
      </c>
      <c r="D10" s="73" t="s">
        <v>104</v>
      </c>
      <c r="E10" s="74">
        <v>357</v>
      </c>
      <c r="F10" s="74">
        <v>357</v>
      </c>
      <c r="G10" s="74">
        <v>0</v>
      </c>
      <c r="H10" s="74">
        <v>24.765000000000001</v>
      </c>
    </row>
    <row r="11" spans="1:13" ht="26.4">
      <c r="A11" s="73" t="s">
        <v>35</v>
      </c>
      <c r="B11" s="73" t="s">
        <v>102</v>
      </c>
      <c r="C11" s="73" t="s">
        <v>103</v>
      </c>
      <c r="D11" s="73" t="s">
        <v>104</v>
      </c>
      <c r="E11" s="74">
        <v>651</v>
      </c>
      <c r="F11" s="74">
        <v>651</v>
      </c>
      <c r="G11" s="74">
        <v>0</v>
      </c>
      <c r="H11" s="74">
        <v>41.317</v>
      </c>
    </row>
    <row r="12" spans="1:13" ht="26.4">
      <c r="A12" s="73" t="s">
        <v>43</v>
      </c>
      <c r="B12" s="73" t="s">
        <v>102</v>
      </c>
      <c r="C12" s="73" t="s">
        <v>103</v>
      </c>
      <c r="D12" s="73" t="s">
        <v>104</v>
      </c>
      <c r="E12" s="74">
        <v>306</v>
      </c>
      <c r="F12" s="74">
        <v>306</v>
      </c>
      <c r="G12" s="74">
        <v>0</v>
      </c>
      <c r="H12" s="74">
        <v>19.864999999999998</v>
      </c>
    </row>
    <row r="13" spans="1:13" ht="26.4">
      <c r="A13" s="73" t="s">
        <v>105</v>
      </c>
      <c r="B13" s="73" t="s">
        <v>102</v>
      </c>
      <c r="C13" s="73" t="s">
        <v>103</v>
      </c>
      <c r="D13" s="73" t="s">
        <v>104</v>
      </c>
      <c r="E13" s="74">
        <v>119</v>
      </c>
      <c r="F13" s="74">
        <v>119</v>
      </c>
      <c r="G13" s="74">
        <v>0</v>
      </c>
      <c r="H13" s="74">
        <v>2.1999999999999999E-2</v>
      </c>
    </row>
    <row r="14" spans="1:13" ht="26.4">
      <c r="A14" s="73" t="s">
        <v>31</v>
      </c>
      <c r="B14" s="73" t="s">
        <v>102</v>
      </c>
      <c r="C14" s="73" t="s">
        <v>103</v>
      </c>
      <c r="D14" s="73" t="s">
        <v>104</v>
      </c>
      <c r="E14" s="74">
        <v>3</v>
      </c>
      <c r="F14" s="74">
        <v>3</v>
      </c>
      <c r="G14" s="74">
        <v>0</v>
      </c>
      <c r="H14" s="74">
        <v>1.079</v>
      </c>
    </row>
    <row r="15" spans="1:13" ht="26.4">
      <c r="A15" s="73" t="s">
        <v>32</v>
      </c>
      <c r="B15" s="73" t="s">
        <v>102</v>
      </c>
      <c r="C15" s="73" t="s">
        <v>103</v>
      </c>
      <c r="D15" s="73" t="s">
        <v>104</v>
      </c>
      <c r="E15" s="74">
        <v>4</v>
      </c>
      <c r="F15" s="74">
        <v>4</v>
      </c>
      <c r="G15" s="74">
        <v>0</v>
      </c>
      <c r="H15" s="74">
        <v>9.9000000000000005E-2</v>
      </c>
    </row>
    <row r="16" spans="1:13" ht="26.4">
      <c r="A16" s="73" t="s">
        <v>37</v>
      </c>
      <c r="B16" s="73" t="s">
        <v>102</v>
      </c>
      <c r="C16" s="73" t="s">
        <v>103</v>
      </c>
      <c r="D16" s="73" t="s">
        <v>104</v>
      </c>
      <c r="E16" s="74">
        <v>15</v>
      </c>
      <c r="F16" s="74">
        <v>15</v>
      </c>
      <c r="G16" s="74">
        <v>0</v>
      </c>
      <c r="H16" s="74">
        <v>0.111</v>
      </c>
    </row>
    <row r="17" spans="1:17" ht="26.4">
      <c r="A17" s="73" t="s">
        <v>36</v>
      </c>
      <c r="B17" s="73" t="s">
        <v>102</v>
      </c>
      <c r="C17" s="73" t="s">
        <v>103</v>
      </c>
      <c r="D17" s="73" t="s">
        <v>104</v>
      </c>
      <c r="E17" s="74">
        <v>21</v>
      </c>
      <c r="F17" s="74">
        <v>21</v>
      </c>
      <c r="G17" s="74">
        <v>0</v>
      </c>
      <c r="H17" s="74">
        <v>0.112</v>
      </c>
    </row>
    <row r="18" spans="1:17" ht="26.4">
      <c r="A18" s="73" t="s">
        <v>39</v>
      </c>
      <c r="B18" s="73" t="s">
        <v>102</v>
      </c>
      <c r="C18" s="73" t="s">
        <v>103</v>
      </c>
      <c r="D18" s="73" t="s">
        <v>104</v>
      </c>
      <c r="E18" s="74">
        <v>2</v>
      </c>
      <c r="F18" s="74">
        <v>2</v>
      </c>
      <c r="G18" s="74">
        <v>0</v>
      </c>
      <c r="H18" s="74" t="s">
        <v>106</v>
      </c>
    </row>
    <row r="19" spans="1:17" ht="26.4">
      <c r="A19" s="73" t="s">
        <v>107</v>
      </c>
      <c r="B19" s="73" t="s">
        <v>102</v>
      </c>
      <c r="C19" s="73" t="s">
        <v>103</v>
      </c>
      <c r="D19" s="73" t="s">
        <v>104</v>
      </c>
      <c r="E19" s="74">
        <v>23</v>
      </c>
      <c r="F19" s="74">
        <v>23</v>
      </c>
      <c r="G19" s="74">
        <v>0</v>
      </c>
      <c r="H19" s="74">
        <v>0.109</v>
      </c>
    </row>
    <row r="20" spans="1:17" ht="26.4">
      <c r="A20" s="73" t="s">
        <v>40</v>
      </c>
      <c r="B20" s="73" t="s">
        <v>102</v>
      </c>
      <c r="C20" s="73" t="s">
        <v>103</v>
      </c>
      <c r="D20" s="73" t="s">
        <v>104</v>
      </c>
      <c r="E20" s="74">
        <v>14</v>
      </c>
      <c r="F20" s="74">
        <v>14</v>
      </c>
      <c r="G20" s="74">
        <v>0</v>
      </c>
      <c r="H20" s="74">
        <v>0.11</v>
      </c>
    </row>
    <row r="21" spans="1:17" ht="66">
      <c r="A21" s="73" t="s">
        <v>108</v>
      </c>
      <c r="B21" s="73" t="s">
        <v>102</v>
      </c>
      <c r="C21" s="73" t="s">
        <v>109</v>
      </c>
      <c r="D21" s="73" t="s">
        <v>104</v>
      </c>
      <c r="E21" s="74">
        <v>64</v>
      </c>
      <c r="F21" s="74">
        <v>64</v>
      </c>
      <c r="G21" s="74">
        <v>0</v>
      </c>
      <c r="H21" s="74">
        <v>0.109</v>
      </c>
    </row>
    <row r="22" spans="1:17" ht="45.6">
      <c r="A22" s="75" t="s">
        <v>110</v>
      </c>
    </row>
    <row r="24" spans="1:17" ht="17.399999999999999" customHeight="1">
      <c r="B24" s="10" t="s">
        <v>20</v>
      </c>
      <c r="C24" s="10"/>
      <c r="D24" s="10"/>
      <c r="E24" s="10"/>
      <c r="F24" s="10"/>
      <c r="G24" s="10"/>
      <c r="H24" s="10"/>
      <c r="I24" s="10"/>
      <c r="J24" s="10"/>
      <c r="K24" s="10"/>
      <c r="L24" s="10"/>
      <c r="M24" s="10"/>
      <c r="N24" s="10"/>
      <c r="O24" s="10"/>
      <c r="P24" s="10"/>
      <c r="Q24" s="10"/>
    </row>
    <row r="25" spans="1:17" ht="15" customHeight="1">
      <c r="B25" s="9" t="s">
        <v>21</v>
      </c>
      <c r="C25" s="9"/>
      <c r="D25" s="9" t="s">
        <v>22</v>
      </c>
      <c r="E25" s="9"/>
      <c r="F25" s="9" t="s">
        <v>23</v>
      </c>
      <c r="G25" s="9"/>
      <c r="H25" s="9" t="s">
        <v>24</v>
      </c>
      <c r="I25" s="9"/>
      <c r="J25" s="9" t="s">
        <v>25</v>
      </c>
      <c r="K25" s="9"/>
      <c r="L25" s="9" t="s">
        <v>26</v>
      </c>
      <c r="M25" s="9"/>
      <c r="N25" s="9" t="s">
        <v>27</v>
      </c>
      <c r="O25" s="9"/>
      <c r="P25" s="9" t="s">
        <v>111</v>
      </c>
      <c r="Q25" s="9"/>
    </row>
    <row r="26" spans="1:17" ht="40.200000000000003">
      <c r="A26" s="34" t="s">
        <v>14</v>
      </c>
      <c r="B26" s="40" t="s">
        <v>112</v>
      </c>
      <c r="C26" s="40" t="s">
        <v>113</v>
      </c>
      <c r="D26" s="40" t="s">
        <v>112</v>
      </c>
      <c r="E26" s="40" t="s">
        <v>113</v>
      </c>
      <c r="F26" s="40" t="s">
        <v>112</v>
      </c>
      <c r="G26" s="40" t="s">
        <v>113</v>
      </c>
      <c r="H26" s="40" t="s">
        <v>112</v>
      </c>
      <c r="I26" s="40" t="s">
        <v>113</v>
      </c>
      <c r="J26" s="40" t="s">
        <v>112</v>
      </c>
      <c r="K26" s="40" t="s">
        <v>113</v>
      </c>
      <c r="L26" s="40" t="s">
        <v>112</v>
      </c>
      <c r="M26" s="40" t="s">
        <v>113</v>
      </c>
      <c r="N26" s="40" t="s">
        <v>112</v>
      </c>
      <c r="O26" s="40" t="s">
        <v>113</v>
      </c>
      <c r="P26" s="40" t="s">
        <v>112</v>
      </c>
      <c r="Q26" s="40" t="s">
        <v>113</v>
      </c>
    </row>
    <row r="27" spans="1:17">
      <c r="A27" s="73" t="s">
        <v>33</v>
      </c>
      <c r="B27" s="52">
        <v>51</v>
      </c>
      <c r="C27" s="52">
        <v>0</v>
      </c>
      <c r="D27" s="52">
        <v>49</v>
      </c>
      <c r="E27" s="52">
        <v>0</v>
      </c>
      <c r="F27" s="52">
        <v>51</v>
      </c>
      <c r="G27" s="52">
        <v>0</v>
      </c>
      <c r="H27" s="52">
        <v>51</v>
      </c>
      <c r="I27" s="52">
        <v>0</v>
      </c>
      <c r="J27" s="52">
        <v>51</v>
      </c>
      <c r="K27" s="52">
        <v>0</v>
      </c>
      <c r="L27" s="52">
        <v>51</v>
      </c>
      <c r="M27" s="52">
        <v>0</v>
      </c>
      <c r="N27" s="52">
        <v>0</v>
      </c>
      <c r="O27" s="52">
        <v>0</v>
      </c>
      <c r="P27" s="76">
        <v>3</v>
      </c>
      <c r="Q27" s="52">
        <v>0</v>
      </c>
    </row>
    <row r="28" spans="1:17">
      <c r="A28" s="73" t="s">
        <v>34</v>
      </c>
      <c r="B28" s="52">
        <v>51</v>
      </c>
      <c r="C28" s="52">
        <v>0</v>
      </c>
      <c r="D28" s="52">
        <v>49</v>
      </c>
      <c r="E28" s="52">
        <v>0</v>
      </c>
      <c r="F28" s="52">
        <v>51</v>
      </c>
      <c r="G28" s="52">
        <v>0</v>
      </c>
      <c r="H28" s="52">
        <v>51</v>
      </c>
      <c r="I28" s="52">
        <v>0</v>
      </c>
      <c r="J28" s="52">
        <v>51</v>
      </c>
      <c r="K28" s="52">
        <v>0</v>
      </c>
      <c r="L28" s="52">
        <v>102</v>
      </c>
      <c r="M28" s="52">
        <v>0</v>
      </c>
      <c r="N28" s="52">
        <v>0</v>
      </c>
      <c r="O28" s="52">
        <v>0</v>
      </c>
      <c r="P28" s="76">
        <v>2</v>
      </c>
      <c r="Q28" s="52">
        <v>0</v>
      </c>
    </row>
    <row r="29" spans="1:17">
      <c r="A29" s="73" t="s">
        <v>35</v>
      </c>
      <c r="B29" s="52">
        <v>105</v>
      </c>
      <c r="C29" s="52">
        <v>0</v>
      </c>
      <c r="D29" s="52">
        <v>49</v>
      </c>
      <c r="E29" s="52">
        <v>0</v>
      </c>
      <c r="F29" s="52">
        <v>159</v>
      </c>
      <c r="G29" s="52">
        <v>0</v>
      </c>
      <c r="H29" s="52">
        <v>107</v>
      </c>
      <c r="I29" s="52">
        <v>0</v>
      </c>
      <c r="J29" s="52">
        <v>111</v>
      </c>
      <c r="K29" s="52">
        <v>0</v>
      </c>
      <c r="L29" s="52">
        <v>109</v>
      </c>
      <c r="M29" s="52">
        <v>0</v>
      </c>
      <c r="N29" s="52">
        <v>0</v>
      </c>
      <c r="O29" s="52">
        <v>0</v>
      </c>
      <c r="P29" s="76">
        <v>11</v>
      </c>
      <c r="Q29" s="52">
        <v>0</v>
      </c>
    </row>
    <row r="30" spans="1:17">
      <c r="A30" s="73" t="s">
        <v>43</v>
      </c>
      <c r="B30" s="52">
        <v>51</v>
      </c>
      <c r="C30" s="52">
        <v>0</v>
      </c>
      <c r="D30" s="52">
        <v>49</v>
      </c>
      <c r="E30" s="52">
        <v>0</v>
      </c>
      <c r="F30" s="52">
        <v>51</v>
      </c>
      <c r="G30" s="52">
        <v>0</v>
      </c>
      <c r="H30" s="52">
        <v>51</v>
      </c>
      <c r="I30" s="52">
        <v>0</v>
      </c>
      <c r="J30" s="52">
        <v>51</v>
      </c>
      <c r="K30" s="52">
        <v>0</v>
      </c>
      <c r="L30" s="52">
        <v>51</v>
      </c>
      <c r="M30" s="52">
        <v>0</v>
      </c>
      <c r="N30" s="52">
        <v>0</v>
      </c>
      <c r="O30" s="52">
        <v>0</v>
      </c>
      <c r="P30" s="76">
        <v>2</v>
      </c>
      <c r="Q30" s="52">
        <v>0</v>
      </c>
    </row>
    <row r="31" spans="1:17">
      <c r="A31" s="73" t="s">
        <v>105</v>
      </c>
      <c r="B31" s="52">
        <v>20</v>
      </c>
      <c r="C31" s="52">
        <v>0</v>
      </c>
      <c r="D31" s="52">
        <v>19</v>
      </c>
      <c r="E31" s="52">
        <v>0</v>
      </c>
      <c r="F31" s="52">
        <v>20</v>
      </c>
      <c r="G31" s="52">
        <v>0</v>
      </c>
      <c r="H31" s="52">
        <v>20</v>
      </c>
      <c r="I31" s="52">
        <v>0</v>
      </c>
      <c r="J31" s="52">
        <v>20</v>
      </c>
      <c r="K31" s="52">
        <v>0</v>
      </c>
      <c r="L31" s="52">
        <v>20</v>
      </c>
      <c r="M31" s="52">
        <v>0</v>
      </c>
      <c r="N31" s="52">
        <v>0</v>
      </c>
      <c r="O31" s="52">
        <v>0</v>
      </c>
      <c r="P31" s="76">
        <v>0</v>
      </c>
      <c r="Q31" s="52">
        <v>0</v>
      </c>
    </row>
    <row r="32" spans="1:17">
      <c r="A32" s="73" t="s">
        <v>31</v>
      </c>
      <c r="B32" s="52">
        <v>0</v>
      </c>
      <c r="C32" s="52">
        <v>0</v>
      </c>
      <c r="D32" s="52">
        <v>0</v>
      </c>
      <c r="E32" s="52">
        <v>0</v>
      </c>
      <c r="F32" s="52">
        <v>0</v>
      </c>
      <c r="G32" s="52">
        <v>0</v>
      </c>
      <c r="H32" s="52">
        <v>0</v>
      </c>
      <c r="I32" s="52">
        <v>0</v>
      </c>
      <c r="J32" s="52">
        <v>0</v>
      </c>
      <c r="K32" s="52">
        <v>0</v>
      </c>
      <c r="L32" s="52">
        <v>0</v>
      </c>
      <c r="M32" s="52">
        <v>0</v>
      </c>
      <c r="N32" s="52">
        <v>0</v>
      </c>
      <c r="O32" s="52">
        <v>0</v>
      </c>
      <c r="P32" s="76">
        <v>3</v>
      </c>
      <c r="Q32" s="52">
        <v>0</v>
      </c>
    </row>
    <row r="33" spans="1:17">
      <c r="A33" s="73" t="s">
        <v>32</v>
      </c>
      <c r="B33" s="52">
        <v>0</v>
      </c>
      <c r="C33" s="52">
        <v>0</v>
      </c>
      <c r="D33" s="52">
        <v>0</v>
      </c>
      <c r="E33" s="52">
        <v>0</v>
      </c>
      <c r="F33" s="52">
        <v>0</v>
      </c>
      <c r="G33" s="52">
        <v>0</v>
      </c>
      <c r="H33" s="52">
        <v>0</v>
      </c>
      <c r="I33" s="52">
        <v>0</v>
      </c>
      <c r="J33" s="52">
        <v>0</v>
      </c>
      <c r="K33" s="52">
        <v>0</v>
      </c>
      <c r="L33" s="52">
        <v>0</v>
      </c>
      <c r="M33" s="52">
        <v>0</v>
      </c>
      <c r="N33" s="52">
        <v>0</v>
      </c>
      <c r="O33" s="52">
        <v>0</v>
      </c>
      <c r="P33" s="76">
        <v>4</v>
      </c>
      <c r="Q33" s="52">
        <v>0</v>
      </c>
    </row>
    <row r="34" spans="1:17">
      <c r="A34" s="73" t="s">
        <v>37</v>
      </c>
      <c r="B34" s="52">
        <v>0</v>
      </c>
      <c r="C34" s="52">
        <v>0</v>
      </c>
      <c r="D34" s="52">
        <v>0</v>
      </c>
      <c r="E34" s="52">
        <v>0</v>
      </c>
      <c r="F34" s="52">
        <v>0</v>
      </c>
      <c r="G34" s="52">
        <v>0</v>
      </c>
      <c r="H34" s="52">
        <v>0</v>
      </c>
      <c r="I34" s="52">
        <v>0</v>
      </c>
      <c r="J34" s="52">
        <v>0</v>
      </c>
      <c r="K34" s="52">
        <v>0</v>
      </c>
      <c r="L34" s="52">
        <v>0</v>
      </c>
      <c r="M34" s="52">
        <v>0</v>
      </c>
      <c r="N34" s="52">
        <v>0</v>
      </c>
      <c r="O34" s="52">
        <v>0</v>
      </c>
      <c r="P34" s="76">
        <v>15</v>
      </c>
      <c r="Q34" s="52">
        <v>0</v>
      </c>
    </row>
    <row r="35" spans="1:17">
      <c r="A35" s="73" t="s">
        <v>36</v>
      </c>
      <c r="B35" s="52">
        <v>1</v>
      </c>
      <c r="C35" s="52">
        <v>0</v>
      </c>
      <c r="D35" s="52">
        <v>1</v>
      </c>
      <c r="E35" s="52">
        <v>0</v>
      </c>
      <c r="F35" s="52">
        <v>1</v>
      </c>
      <c r="G35" s="52">
        <v>0</v>
      </c>
      <c r="H35" s="52">
        <v>1</v>
      </c>
      <c r="I35" s="52">
        <v>0</v>
      </c>
      <c r="J35" s="52">
        <v>1</v>
      </c>
      <c r="K35" s="52">
        <v>0</v>
      </c>
      <c r="L35" s="52">
        <v>1</v>
      </c>
      <c r="M35" s="52">
        <v>0</v>
      </c>
      <c r="N35" s="52">
        <v>0</v>
      </c>
      <c r="O35" s="52">
        <v>0</v>
      </c>
      <c r="P35" s="76">
        <v>15</v>
      </c>
      <c r="Q35" s="52">
        <v>0</v>
      </c>
    </row>
    <row r="36" spans="1:17">
      <c r="A36" s="73" t="s">
        <v>39</v>
      </c>
      <c r="B36" s="52">
        <v>0</v>
      </c>
      <c r="C36" s="52">
        <v>0</v>
      </c>
      <c r="D36" s="52">
        <v>0</v>
      </c>
      <c r="E36" s="52">
        <v>0</v>
      </c>
      <c r="F36" s="52">
        <v>0</v>
      </c>
      <c r="G36" s="52">
        <v>0</v>
      </c>
      <c r="H36" s="52">
        <v>0</v>
      </c>
      <c r="I36" s="52">
        <v>0</v>
      </c>
      <c r="J36" s="52">
        <v>0</v>
      </c>
      <c r="K36" s="52">
        <v>0</v>
      </c>
      <c r="L36" s="52">
        <v>0</v>
      </c>
      <c r="M36" s="52">
        <v>0</v>
      </c>
      <c r="N36" s="52">
        <v>0</v>
      </c>
      <c r="O36" s="52">
        <v>0</v>
      </c>
      <c r="P36" s="76">
        <v>2</v>
      </c>
      <c r="Q36" s="52">
        <v>0</v>
      </c>
    </row>
    <row r="37" spans="1:17">
      <c r="A37" s="73" t="s">
        <v>107</v>
      </c>
      <c r="B37" s="52">
        <v>0</v>
      </c>
      <c r="C37" s="52">
        <v>0</v>
      </c>
      <c r="D37" s="52">
        <v>0</v>
      </c>
      <c r="E37" s="52">
        <v>0</v>
      </c>
      <c r="F37" s="52">
        <v>0</v>
      </c>
      <c r="G37" s="52">
        <v>0</v>
      </c>
      <c r="H37" s="52">
        <v>0</v>
      </c>
      <c r="I37" s="52">
        <v>0</v>
      </c>
      <c r="J37" s="52">
        <v>0</v>
      </c>
      <c r="K37" s="52">
        <v>0</v>
      </c>
      <c r="L37" s="52">
        <v>0</v>
      </c>
      <c r="M37" s="52">
        <v>0</v>
      </c>
      <c r="N37" s="52">
        <v>0</v>
      </c>
      <c r="O37" s="52">
        <v>0</v>
      </c>
      <c r="P37" s="76">
        <v>23</v>
      </c>
      <c r="Q37" s="52">
        <v>0</v>
      </c>
    </row>
    <row r="38" spans="1:17">
      <c r="A38" s="73" t="s">
        <v>40</v>
      </c>
      <c r="B38" s="52">
        <v>0</v>
      </c>
      <c r="C38" s="52">
        <v>0</v>
      </c>
      <c r="D38" s="52">
        <v>0</v>
      </c>
      <c r="E38" s="52">
        <v>0</v>
      </c>
      <c r="F38" s="52">
        <v>0</v>
      </c>
      <c r="G38" s="52">
        <v>0</v>
      </c>
      <c r="H38" s="52">
        <v>0</v>
      </c>
      <c r="I38" s="52">
        <v>0</v>
      </c>
      <c r="J38" s="52">
        <v>0</v>
      </c>
      <c r="K38" s="52">
        <v>0</v>
      </c>
      <c r="L38" s="52">
        <v>0</v>
      </c>
      <c r="M38" s="52">
        <v>0</v>
      </c>
      <c r="N38" s="52">
        <v>0</v>
      </c>
      <c r="O38" s="52">
        <v>0</v>
      </c>
      <c r="P38" s="76">
        <v>14</v>
      </c>
      <c r="Q38" s="52">
        <v>0</v>
      </c>
    </row>
    <row r="39" spans="1:17" ht="66">
      <c r="A39" s="73" t="s">
        <v>108</v>
      </c>
      <c r="B39" s="52">
        <v>0</v>
      </c>
      <c r="C39" s="52">
        <v>0</v>
      </c>
      <c r="D39" s="52">
        <v>0</v>
      </c>
      <c r="E39" s="52">
        <v>0</v>
      </c>
      <c r="F39" s="52">
        <v>0</v>
      </c>
      <c r="G39" s="52">
        <v>0</v>
      </c>
      <c r="H39" s="52">
        <v>0</v>
      </c>
      <c r="I39" s="52">
        <v>0</v>
      </c>
      <c r="J39" s="52">
        <v>0</v>
      </c>
      <c r="K39" s="52">
        <v>0</v>
      </c>
      <c r="L39" s="52">
        <v>0</v>
      </c>
      <c r="M39" s="52">
        <v>0</v>
      </c>
      <c r="N39" s="52">
        <v>0</v>
      </c>
      <c r="O39" s="52">
        <v>0</v>
      </c>
      <c r="P39" s="52">
        <v>64</v>
      </c>
      <c r="Q39" s="52">
        <v>0</v>
      </c>
    </row>
    <row r="40" spans="1:17" s="78" customFormat="1" ht="13.2">
      <c r="A40" s="77" t="s">
        <v>114</v>
      </c>
    </row>
    <row r="41" spans="1:17">
      <c r="A41" s="79" t="s">
        <v>115</v>
      </c>
      <c r="B41" s="79"/>
      <c r="C41" s="79"/>
      <c r="D41" s="80"/>
      <c r="E41" s="80"/>
      <c r="F41" s="80"/>
      <c r="G41" s="80"/>
      <c r="H41" s="80"/>
      <c r="I41" s="80"/>
      <c r="J41" s="80"/>
      <c r="K41" s="80"/>
      <c r="L41" s="80"/>
      <c r="M41" s="80"/>
    </row>
    <row r="42" spans="1:17">
      <c r="A42" s="79" t="s">
        <v>46</v>
      </c>
      <c r="B42" s="79"/>
      <c r="C42" s="79"/>
      <c r="D42" s="80"/>
      <c r="E42" s="80"/>
      <c r="F42" s="80"/>
      <c r="G42" s="80"/>
      <c r="H42" s="80"/>
      <c r="I42" s="80"/>
      <c r="J42" s="80"/>
      <c r="K42" s="80"/>
      <c r="L42" s="80"/>
      <c r="M42" s="80"/>
    </row>
    <row r="43" spans="1:17">
      <c r="A43" s="49" t="s">
        <v>116</v>
      </c>
      <c r="B43" s="79"/>
      <c r="C43" s="79"/>
      <c r="D43" s="80"/>
      <c r="E43" s="80"/>
      <c r="F43" s="80"/>
      <c r="G43" s="80"/>
      <c r="H43" s="80"/>
      <c r="I43" s="80"/>
      <c r="J43" s="80"/>
      <c r="K43" s="80"/>
      <c r="L43" s="80"/>
      <c r="M43" s="80"/>
    </row>
    <row r="44" spans="1:17">
      <c r="A44" s="79" t="s">
        <v>117</v>
      </c>
    </row>
    <row r="45" spans="1:17">
      <c r="A45" s="49" t="s">
        <v>118</v>
      </c>
      <c r="B45" s="79"/>
      <c r="C45" s="79"/>
      <c r="D45" s="80"/>
      <c r="E45" s="80"/>
      <c r="F45" s="80"/>
      <c r="G45" s="80"/>
      <c r="H45" s="80"/>
      <c r="I45" s="80"/>
      <c r="J45" s="80"/>
      <c r="K45" s="80"/>
      <c r="L45" s="80"/>
      <c r="M45" s="80"/>
    </row>
    <row r="46" spans="1:17" s="24" customFormat="1" ht="13.8">
      <c r="A46" s="49" t="s">
        <v>51</v>
      </c>
      <c r="B46" s="48"/>
      <c r="C46" s="48"/>
      <c r="D46" s="48"/>
    </row>
    <row r="47" spans="1:17">
      <c r="A47" s="49" t="s">
        <v>52</v>
      </c>
      <c r="B47" s="79"/>
      <c r="C47" s="79"/>
      <c r="D47" s="80"/>
      <c r="E47" s="80"/>
      <c r="F47" s="80"/>
      <c r="G47" s="80"/>
      <c r="H47" s="80"/>
      <c r="I47" s="80"/>
      <c r="J47" s="80"/>
      <c r="K47" s="80"/>
      <c r="L47" s="80"/>
      <c r="M47" s="80"/>
    </row>
    <row r="48" spans="1:17">
      <c r="A48" s="49" t="s">
        <v>119</v>
      </c>
      <c r="B48" s="81"/>
      <c r="C48" s="81"/>
      <c r="D48" s="81"/>
      <c r="E48" s="81"/>
      <c r="F48" s="81"/>
      <c r="G48" s="81"/>
      <c r="H48" s="81"/>
      <c r="I48" s="81"/>
      <c r="J48" s="81"/>
      <c r="K48" s="81"/>
      <c r="L48" s="81"/>
      <c r="M48" s="81"/>
    </row>
    <row r="49" spans="1:17">
      <c r="A49" s="81"/>
      <c r="B49" s="81"/>
      <c r="C49" s="81"/>
      <c r="D49" s="81"/>
      <c r="E49" s="81"/>
      <c r="F49" s="81"/>
      <c r="G49" s="81"/>
      <c r="H49" s="81"/>
      <c r="I49" s="81"/>
      <c r="J49" s="81"/>
      <c r="K49" s="81"/>
      <c r="L49" s="81"/>
      <c r="M49" s="81"/>
    </row>
    <row r="50" spans="1:17">
      <c r="A50" s="81"/>
      <c r="B50" s="81"/>
      <c r="C50" s="81"/>
      <c r="D50" s="81"/>
      <c r="E50" s="81"/>
      <c r="F50" s="81"/>
      <c r="G50" s="81"/>
      <c r="H50" s="81"/>
      <c r="I50" s="81"/>
      <c r="J50" s="81"/>
      <c r="K50" s="81"/>
      <c r="L50" s="81"/>
      <c r="M50" s="81"/>
    </row>
    <row r="51" spans="1:17" s="28" customFormat="1" ht="13.8">
      <c r="A51" s="27" t="s">
        <v>120</v>
      </c>
    </row>
    <row r="52" spans="1:17" ht="15.6" customHeight="1">
      <c r="A52" s="51" t="s">
        <v>9</v>
      </c>
      <c r="B52" s="29" t="s">
        <v>10</v>
      </c>
      <c r="D52" s="80"/>
      <c r="E52" s="80"/>
      <c r="F52" s="80"/>
      <c r="G52" s="80"/>
      <c r="H52" s="80"/>
      <c r="I52" s="80"/>
      <c r="J52" s="80"/>
      <c r="K52" s="68"/>
      <c r="L52" s="68"/>
      <c r="M52" s="66"/>
    </row>
    <row r="53" spans="1:17" ht="15.6" customHeight="1">
      <c r="A53" s="69">
        <v>44287</v>
      </c>
      <c r="B53" s="70" t="s">
        <v>12</v>
      </c>
      <c r="D53" s="80"/>
      <c r="E53" s="80"/>
      <c r="F53" s="80"/>
      <c r="G53" s="80"/>
      <c r="H53" s="82"/>
      <c r="I53" s="83"/>
      <c r="J53" s="66"/>
      <c r="K53" s="66"/>
      <c r="M53" s="66"/>
    </row>
    <row r="54" spans="1:17" ht="15.15" customHeight="1">
      <c r="D54" s="9" t="s">
        <v>121</v>
      </c>
      <c r="E54" s="9"/>
      <c r="F54" s="9"/>
      <c r="G54" s="9"/>
      <c r="H54" s="9"/>
      <c r="I54" s="9" t="s">
        <v>56</v>
      </c>
      <c r="J54" s="9"/>
      <c r="K54" s="9"/>
      <c r="L54" s="9"/>
      <c r="M54" s="9"/>
      <c r="N54" s="9"/>
      <c r="O54" s="9"/>
      <c r="P54" s="9"/>
      <c r="Q54" s="9"/>
    </row>
    <row r="55" spans="1:17" ht="66.599999999999994">
      <c r="A55" s="34" t="s">
        <v>57</v>
      </c>
      <c r="B55" s="34" t="s">
        <v>58</v>
      </c>
      <c r="C55" s="34" t="s">
        <v>122</v>
      </c>
      <c r="D55" s="40" t="s">
        <v>123</v>
      </c>
      <c r="E55" s="40" t="s">
        <v>60</v>
      </c>
      <c r="F55" s="40" t="s">
        <v>124</v>
      </c>
      <c r="G55" s="40" t="s">
        <v>125</v>
      </c>
      <c r="H55" s="55" t="s">
        <v>126</v>
      </c>
      <c r="I55" s="40" t="s">
        <v>64</v>
      </c>
      <c r="J55" s="40" t="s">
        <v>65</v>
      </c>
      <c r="K55" s="55" t="s">
        <v>127</v>
      </c>
      <c r="L55" s="40" t="s">
        <v>67</v>
      </c>
      <c r="M55" s="40" t="s">
        <v>68</v>
      </c>
      <c r="N55" s="55" t="s">
        <v>128</v>
      </c>
      <c r="O55" s="40" t="s">
        <v>70</v>
      </c>
      <c r="P55" s="40" t="s">
        <v>71</v>
      </c>
      <c r="Q55" s="55" t="s">
        <v>129</v>
      </c>
    </row>
    <row r="56" spans="1:17" ht="52.8">
      <c r="A56" s="76" t="s">
        <v>130</v>
      </c>
      <c r="B56" s="76" t="s">
        <v>33</v>
      </c>
      <c r="C56" s="73" t="s">
        <v>131</v>
      </c>
      <c r="D56" s="52">
        <v>44</v>
      </c>
      <c r="E56" s="84">
        <v>116.934</v>
      </c>
      <c r="F56" s="52">
        <v>112</v>
      </c>
      <c r="G56" s="52">
        <v>176</v>
      </c>
      <c r="H56" s="85">
        <f t="shared" ref="H56:H62" si="0">+((F56-G56)/G56)</f>
        <v>-0.36363636363636365</v>
      </c>
      <c r="I56" s="52">
        <v>261</v>
      </c>
      <c r="J56" s="52">
        <v>142</v>
      </c>
      <c r="K56" s="85">
        <f>+((I56-J56)/J56)</f>
        <v>0.8380281690140845</v>
      </c>
      <c r="L56" s="52" t="s">
        <v>106</v>
      </c>
      <c r="M56" s="52" t="s">
        <v>106</v>
      </c>
      <c r="N56" s="52" t="s">
        <v>106</v>
      </c>
      <c r="O56" s="52" t="s">
        <v>106</v>
      </c>
      <c r="P56" s="52" t="s">
        <v>106</v>
      </c>
      <c r="Q56" s="52" t="s">
        <v>106</v>
      </c>
    </row>
    <row r="57" spans="1:17" ht="52.8">
      <c r="A57" s="76" t="s">
        <v>130</v>
      </c>
      <c r="B57" s="76" t="s">
        <v>132</v>
      </c>
      <c r="C57" s="73" t="s">
        <v>131</v>
      </c>
      <c r="D57" s="52">
        <v>48</v>
      </c>
      <c r="E57" s="84">
        <v>30.704000000000001</v>
      </c>
      <c r="F57" s="52">
        <v>89</v>
      </c>
      <c r="G57" s="52">
        <v>172</v>
      </c>
      <c r="H57" s="85">
        <f t="shared" si="0"/>
        <v>-0.48255813953488375</v>
      </c>
      <c r="I57" s="52">
        <v>173</v>
      </c>
      <c r="J57" s="52">
        <v>43</v>
      </c>
      <c r="K57" s="85">
        <f>+((I57-J57)/J57)</f>
        <v>3.0232558139534884</v>
      </c>
      <c r="L57" s="52" t="s">
        <v>106</v>
      </c>
      <c r="M57" s="52" t="s">
        <v>106</v>
      </c>
      <c r="N57" s="52" t="s">
        <v>106</v>
      </c>
      <c r="O57" s="52" t="s">
        <v>106</v>
      </c>
      <c r="P57" s="52" t="s">
        <v>106</v>
      </c>
      <c r="Q57" s="52" t="s">
        <v>106</v>
      </c>
    </row>
    <row r="58" spans="1:17" ht="52.8">
      <c r="A58" s="76" t="s">
        <v>130</v>
      </c>
      <c r="B58" s="76" t="s">
        <v>35</v>
      </c>
      <c r="C58" s="73" t="s">
        <v>131</v>
      </c>
      <c r="D58" s="52">
        <v>88</v>
      </c>
      <c r="E58" s="84">
        <v>123.977</v>
      </c>
      <c r="F58" s="52">
        <v>98</v>
      </c>
      <c r="G58" s="52">
        <v>183</v>
      </c>
      <c r="H58" s="85">
        <f t="shared" si="0"/>
        <v>-0.46448087431693991</v>
      </c>
      <c r="I58" s="52">
        <v>399</v>
      </c>
      <c r="J58" s="52">
        <v>143</v>
      </c>
      <c r="K58" s="85">
        <f>+((I58-J58)/J58)</f>
        <v>1.7902097902097902</v>
      </c>
      <c r="L58" s="52" t="s">
        <v>106</v>
      </c>
      <c r="M58" s="52" t="s">
        <v>106</v>
      </c>
      <c r="N58" s="52" t="s">
        <v>106</v>
      </c>
      <c r="O58" s="52" t="s">
        <v>106</v>
      </c>
      <c r="P58" s="52" t="s">
        <v>106</v>
      </c>
      <c r="Q58" s="52" t="s">
        <v>106</v>
      </c>
    </row>
    <row r="59" spans="1:17" ht="52.8">
      <c r="A59" s="76" t="s">
        <v>130</v>
      </c>
      <c r="B59" s="76" t="s">
        <v>43</v>
      </c>
      <c r="C59" s="73" t="s">
        <v>131</v>
      </c>
      <c r="D59" s="52">
        <v>44</v>
      </c>
      <c r="E59" s="84">
        <v>38.363</v>
      </c>
      <c r="F59" s="52">
        <v>85</v>
      </c>
      <c r="G59" s="52">
        <v>170</v>
      </c>
      <c r="H59" s="85">
        <f t="shared" si="0"/>
        <v>-0.5</v>
      </c>
      <c r="I59" s="52">
        <v>40</v>
      </c>
      <c r="J59" s="52">
        <v>31</v>
      </c>
      <c r="K59" s="85">
        <f>+((I59-J59)/J59)</f>
        <v>0.29032258064516131</v>
      </c>
      <c r="L59" s="52" t="s">
        <v>106</v>
      </c>
      <c r="M59" s="52" t="s">
        <v>106</v>
      </c>
      <c r="N59" s="52" t="s">
        <v>106</v>
      </c>
      <c r="O59" s="52" t="s">
        <v>106</v>
      </c>
      <c r="P59" s="52" t="s">
        <v>106</v>
      </c>
      <c r="Q59" s="52" t="s">
        <v>106</v>
      </c>
    </row>
    <row r="60" spans="1:17" ht="52.8">
      <c r="A60" s="76" t="s">
        <v>130</v>
      </c>
      <c r="B60" s="76" t="s">
        <v>31</v>
      </c>
      <c r="C60" s="73" t="s">
        <v>131</v>
      </c>
      <c r="D60" s="52">
        <v>6</v>
      </c>
      <c r="E60" s="84">
        <v>10.618</v>
      </c>
      <c r="F60" s="52">
        <v>82</v>
      </c>
      <c r="G60" s="52">
        <v>170</v>
      </c>
      <c r="H60" s="85">
        <f t="shared" si="0"/>
        <v>-0.51764705882352946</v>
      </c>
      <c r="I60" s="52" t="s">
        <v>133</v>
      </c>
      <c r="J60" s="52" t="s">
        <v>133</v>
      </c>
      <c r="K60" s="52" t="s">
        <v>133</v>
      </c>
      <c r="L60" s="52" t="s">
        <v>106</v>
      </c>
      <c r="M60" s="52" t="s">
        <v>106</v>
      </c>
      <c r="N60" s="52" t="s">
        <v>106</v>
      </c>
      <c r="O60" s="52" t="s">
        <v>106</v>
      </c>
      <c r="P60" s="52" t="s">
        <v>106</v>
      </c>
      <c r="Q60" s="52" t="s">
        <v>106</v>
      </c>
    </row>
    <row r="61" spans="1:17" ht="105.6">
      <c r="A61" s="76" t="s">
        <v>134</v>
      </c>
      <c r="B61" s="76" t="s">
        <v>108</v>
      </c>
      <c r="C61" s="73" t="s">
        <v>131</v>
      </c>
      <c r="D61" s="52">
        <v>70</v>
      </c>
      <c r="E61" s="84">
        <v>0.89600000000000002</v>
      </c>
      <c r="F61" s="52">
        <v>43</v>
      </c>
      <c r="G61" s="52">
        <v>50</v>
      </c>
      <c r="H61" s="85">
        <f t="shared" si="0"/>
        <v>-0.14000000000000001</v>
      </c>
      <c r="I61" s="52">
        <v>304</v>
      </c>
      <c r="J61" s="52">
        <v>166</v>
      </c>
      <c r="K61" s="85">
        <f>+((I61-J61)/J61)</f>
        <v>0.83132530120481929</v>
      </c>
      <c r="L61" s="52" t="s">
        <v>106</v>
      </c>
      <c r="M61" s="52" t="s">
        <v>106</v>
      </c>
      <c r="N61" s="52" t="s">
        <v>106</v>
      </c>
      <c r="O61" s="52" t="s">
        <v>106</v>
      </c>
      <c r="P61" s="52" t="s">
        <v>106</v>
      </c>
      <c r="Q61" s="52" t="s">
        <v>106</v>
      </c>
    </row>
    <row r="62" spans="1:17" ht="39.6">
      <c r="A62" s="76" t="s">
        <v>134</v>
      </c>
      <c r="B62" s="76" t="s">
        <v>135</v>
      </c>
      <c r="C62" s="73" t="s">
        <v>131</v>
      </c>
      <c r="D62" s="52">
        <v>15</v>
      </c>
      <c r="E62" s="8">
        <v>0.16500000000000001</v>
      </c>
      <c r="F62" s="7">
        <v>54</v>
      </c>
      <c r="G62" s="7">
        <v>57</v>
      </c>
      <c r="H62" s="6">
        <f t="shared" si="0"/>
        <v>-5.2631578947368418E-2</v>
      </c>
      <c r="I62" s="52">
        <v>363</v>
      </c>
      <c r="J62" s="52">
        <v>288</v>
      </c>
      <c r="K62" s="85">
        <f>+((I62-J62)/J62)</f>
        <v>0.26041666666666669</v>
      </c>
      <c r="L62" s="52" t="s">
        <v>106</v>
      </c>
      <c r="M62" s="52" t="s">
        <v>106</v>
      </c>
      <c r="N62" s="52" t="s">
        <v>106</v>
      </c>
      <c r="O62" s="52" t="s">
        <v>106</v>
      </c>
      <c r="P62" s="52" t="s">
        <v>106</v>
      </c>
      <c r="Q62" s="52" t="s">
        <v>106</v>
      </c>
    </row>
    <row r="63" spans="1:17" ht="39.6">
      <c r="A63" s="76" t="s">
        <v>134</v>
      </c>
      <c r="B63" s="76" t="s">
        <v>136</v>
      </c>
      <c r="C63" s="73" t="s">
        <v>131</v>
      </c>
      <c r="D63" s="52">
        <v>6</v>
      </c>
      <c r="E63" s="8"/>
      <c r="F63" s="7"/>
      <c r="G63" s="7"/>
      <c r="H63" s="6"/>
      <c r="I63" s="52">
        <v>185</v>
      </c>
      <c r="J63" s="52">
        <v>183</v>
      </c>
      <c r="K63" s="85">
        <f>+((I63-J63)/J63)</f>
        <v>1.092896174863388E-2</v>
      </c>
      <c r="L63" s="52" t="s">
        <v>106</v>
      </c>
      <c r="M63" s="52" t="s">
        <v>106</v>
      </c>
      <c r="N63" s="52" t="s">
        <v>106</v>
      </c>
      <c r="O63" s="52" t="s">
        <v>106</v>
      </c>
      <c r="P63" s="52" t="s">
        <v>106</v>
      </c>
      <c r="Q63" s="52" t="s">
        <v>106</v>
      </c>
    </row>
    <row r="64" spans="1:17">
      <c r="A64" s="49" t="s">
        <v>80</v>
      </c>
      <c r="B64" s="79"/>
      <c r="C64" s="80"/>
      <c r="D64" s="80"/>
      <c r="E64" s="80"/>
      <c r="F64" s="80"/>
      <c r="G64" s="80"/>
      <c r="H64" s="80"/>
      <c r="I64" s="80"/>
      <c r="J64" s="80"/>
      <c r="K64" s="80"/>
      <c r="M64" s="80"/>
    </row>
    <row r="65" spans="1:13">
      <c r="A65" s="49" t="s">
        <v>81</v>
      </c>
      <c r="B65" s="79"/>
      <c r="C65" s="80"/>
      <c r="D65" s="80"/>
      <c r="E65" s="80"/>
      <c r="F65" s="80"/>
      <c r="G65" s="80"/>
      <c r="H65" s="80"/>
      <c r="I65" s="80"/>
      <c r="J65" s="80"/>
      <c r="K65" s="80"/>
      <c r="M65" s="80"/>
    </row>
    <row r="66" spans="1:13">
      <c r="A66" s="49" t="s">
        <v>82</v>
      </c>
      <c r="B66" s="79"/>
      <c r="C66" s="80"/>
      <c r="D66" s="80"/>
      <c r="E66" s="80"/>
      <c r="F66" s="80"/>
      <c r="G66" s="80"/>
      <c r="H66" s="80"/>
      <c r="I66" s="80"/>
      <c r="J66" s="80"/>
      <c r="K66" s="80"/>
      <c r="L66" s="80"/>
      <c r="M66" s="80"/>
    </row>
    <row r="67" spans="1:13">
      <c r="A67" s="49" t="s">
        <v>83</v>
      </c>
      <c r="B67" s="79"/>
      <c r="C67" s="80"/>
      <c r="D67" s="80"/>
      <c r="E67" s="80"/>
      <c r="F67" s="80"/>
      <c r="G67" s="80"/>
      <c r="H67" s="80"/>
      <c r="I67" s="80"/>
      <c r="J67" s="80"/>
      <c r="K67" s="80"/>
      <c r="L67" s="80"/>
      <c r="M67" s="80"/>
    </row>
    <row r="68" spans="1:13">
      <c r="A68" s="56" t="s">
        <v>84</v>
      </c>
      <c r="B68" s="79"/>
      <c r="C68" s="80"/>
      <c r="D68" s="80"/>
      <c r="E68" s="80"/>
      <c r="F68" s="80"/>
      <c r="G68" s="80"/>
      <c r="H68" s="80"/>
      <c r="I68" s="80"/>
      <c r="J68" s="80"/>
      <c r="K68" s="80"/>
      <c r="L68" s="80"/>
      <c r="M68" s="80"/>
    </row>
    <row r="69" spans="1:13">
      <c r="A69" s="79"/>
      <c r="B69" s="79"/>
      <c r="C69" s="80"/>
      <c r="D69" s="80"/>
      <c r="E69" s="80"/>
      <c r="F69" s="80"/>
      <c r="G69" s="80"/>
      <c r="H69" s="80"/>
      <c r="I69" s="80"/>
      <c r="J69" s="80"/>
      <c r="K69" s="80"/>
      <c r="L69" s="80"/>
      <c r="M69" s="80"/>
    </row>
    <row r="70" spans="1:13">
      <c r="A70" s="58" t="s">
        <v>85</v>
      </c>
      <c r="B70" s="60"/>
      <c r="C70" s="86"/>
      <c r="D70" s="87"/>
      <c r="E70" s="87"/>
      <c r="F70" s="87"/>
      <c r="G70" s="87"/>
      <c r="H70" s="87"/>
      <c r="I70" s="87"/>
      <c r="J70" s="87"/>
      <c r="K70" s="87"/>
      <c r="L70" s="87"/>
      <c r="M70" s="87"/>
    </row>
    <row r="71" spans="1:13" ht="39.6">
      <c r="A71" s="61" t="s">
        <v>137</v>
      </c>
      <c r="B71" s="61" t="s">
        <v>138</v>
      </c>
      <c r="C71" s="80"/>
      <c r="D71" s="80"/>
      <c r="E71" s="80"/>
      <c r="F71" s="80"/>
      <c r="G71" s="80"/>
      <c r="H71" s="80"/>
      <c r="I71" s="80"/>
      <c r="J71" s="80"/>
      <c r="K71" s="80"/>
      <c r="L71" s="80"/>
      <c r="M71" s="80"/>
    </row>
    <row r="72" spans="1:13" ht="184.8">
      <c r="A72" s="61" t="s">
        <v>139</v>
      </c>
      <c r="B72" s="61" t="s">
        <v>140</v>
      </c>
      <c r="C72" s="80"/>
    </row>
  </sheetData>
  <mergeCells count="15">
    <mergeCell ref="D54:H54"/>
    <mergeCell ref="I54:Q54"/>
    <mergeCell ref="E62:E63"/>
    <mergeCell ref="F62:F63"/>
    <mergeCell ref="G62:G63"/>
    <mergeCell ref="H62:H63"/>
    <mergeCell ref="B24:Q24"/>
    <mergeCell ref="B25:C25"/>
    <mergeCell ref="D25:E25"/>
    <mergeCell ref="F25:G25"/>
    <mergeCell ref="H25:I25"/>
    <mergeCell ref="J25:K25"/>
    <mergeCell ref="L25:M25"/>
    <mergeCell ref="N25:O25"/>
    <mergeCell ref="P25:Q25"/>
  </mergeCells>
  <pageMargins left="0.7" right="0.7" top="0.75" bottom="0.75" header="0.51180555555555496" footer="0.51180555555555496"/>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82"/>
  <sheetViews>
    <sheetView topLeftCell="A37" zoomScale="85" zoomScaleNormal="85" workbookViewId="0">
      <selection activeCell="E60" sqref="E60"/>
    </sheetView>
  </sheetViews>
  <sheetFormatPr defaultColWidth="9.109375" defaultRowHeight="14.4"/>
  <cols>
    <col min="1" max="1" width="118.109375" style="88" customWidth="1"/>
    <col min="2" max="2" width="31.6640625" style="88" customWidth="1"/>
    <col min="3" max="3" width="16.88671875" style="88" customWidth="1"/>
    <col min="4" max="5" width="16.109375" style="88" customWidth="1"/>
    <col min="6" max="6" width="16.21875" style="88" customWidth="1"/>
    <col min="7" max="7" width="22.5546875" style="88" customWidth="1"/>
    <col min="8" max="8" width="35.5546875" style="88" customWidth="1"/>
    <col min="9" max="1024" width="9.109375" style="88"/>
  </cols>
  <sheetData>
    <row r="1" spans="1:9" s="66" customFormat="1" ht="15.6">
      <c r="A1" s="65" t="s">
        <v>141</v>
      </c>
      <c r="B1" s="65"/>
    </row>
    <row r="2" spans="1:9" s="66" customFormat="1" ht="13.8">
      <c r="A2" s="26" t="s">
        <v>142</v>
      </c>
    </row>
    <row r="3" spans="1:9" s="66" customFormat="1" ht="15.6">
      <c r="A3" s="26" t="s">
        <v>143</v>
      </c>
      <c r="B3" s="65"/>
    </row>
    <row r="4" spans="1:9">
      <c r="A4" s="29" t="s">
        <v>9</v>
      </c>
      <c r="B4" s="29" t="s">
        <v>10</v>
      </c>
      <c r="I4" s="89"/>
    </row>
    <row r="5" spans="1:9">
      <c r="A5" s="90">
        <v>44287</v>
      </c>
      <c r="B5" s="70" t="s">
        <v>12</v>
      </c>
      <c r="I5" s="89"/>
    </row>
    <row r="6" spans="1:9" ht="145.80000000000001">
      <c r="A6" s="34" t="s">
        <v>144</v>
      </c>
      <c r="B6" s="40" t="s">
        <v>145</v>
      </c>
      <c r="C6" s="40" t="s">
        <v>146</v>
      </c>
      <c r="D6" s="40" t="s">
        <v>147</v>
      </c>
      <c r="E6" s="40" t="s">
        <v>148</v>
      </c>
      <c r="F6" s="40" t="s">
        <v>149</v>
      </c>
      <c r="G6" s="40" t="s">
        <v>150</v>
      </c>
      <c r="H6" s="40" t="s">
        <v>151</v>
      </c>
      <c r="I6" s="40" t="s">
        <v>152</v>
      </c>
    </row>
    <row r="7" spans="1:9">
      <c r="A7" s="91" t="s">
        <v>153</v>
      </c>
      <c r="B7" s="92" t="s">
        <v>154</v>
      </c>
      <c r="C7" s="91" t="s">
        <v>155</v>
      </c>
      <c r="D7" s="93" t="s">
        <v>156</v>
      </c>
      <c r="E7" s="93" t="s">
        <v>74</v>
      </c>
      <c r="F7" s="93" t="s">
        <v>12</v>
      </c>
      <c r="G7" s="91">
        <v>4031</v>
      </c>
      <c r="H7" s="91">
        <v>19.8</v>
      </c>
      <c r="I7" s="93" t="s">
        <v>78</v>
      </c>
    </row>
    <row r="8" spans="1:9">
      <c r="A8" s="91" t="s">
        <v>157</v>
      </c>
      <c r="B8" s="92" t="s">
        <v>158</v>
      </c>
      <c r="C8" s="91" t="s">
        <v>155</v>
      </c>
      <c r="D8" s="93" t="s">
        <v>156</v>
      </c>
      <c r="E8" s="93" t="s">
        <v>74</v>
      </c>
      <c r="F8" s="93" t="s">
        <v>12</v>
      </c>
      <c r="G8" s="91">
        <v>10238</v>
      </c>
      <c r="H8" s="91">
        <v>0</v>
      </c>
      <c r="I8" s="93" t="s">
        <v>78</v>
      </c>
    </row>
    <row r="9" spans="1:9">
      <c r="A9" s="91" t="s">
        <v>159</v>
      </c>
      <c r="B9" s="92" t="s">
        <v>154</v>
      </c>
      <c r="C9" s="91" t="s">
        <v>160</v>
      </c>
      <c r="D9" s="93" t="s">
        <v>156</v>
      </c>
      <c r="E9" s="93" t="s">
        <v>74</v>
      </c>
      <c r="F9" s="93" t="s">
        <v>12</v>
      </c>
      <c r="G9" s="91">
        <v>1712</v>
      </c>
      <c r="H9" s="91">
        <v>3.15</v>
      </c>
      <c r="I9" s="93" t="s">
        <v>78</v>
      </c>
    </row>
    <row r="10" spans="1:9">
      <c r="A10" s="91" t="s">
        <v>161</v>
      </c>
      <c r="B10" s="92" t="s">
        <v>154</v>
      </c>
      <c r="C10" s="91" t="s">
        <v>160</v>
      </c>
      <c r="D10" s="93" t="s">
        <v>156</v>
      </c>
      <c r="E10" s="93" t="s">
        <v>74</v>
      </c>
      <c r="F10" s="93" t="s">
        <v>12</v>
      </c>
      <c r="G10" s="91">
        <v>257</v>
      </c>
      <c r="H10" s="91">
        <v>0</v>
      </c>
      <c r="I10" s="93" t="s">
        <v>78</v>
      </c>
    </row>
    <row r="11" spans="1:9">
      <c r="A11" s="91" t="s">
        <v>162</v>
      </c>
      <c r="B11" s="92" t="s">
        <v>154</v>
      </c>
      <c r="C11" s="91" t="s">
        <v>160</v>
      </c>
      <c r="D11" s="93" t="s">
        <v>156</v>
      </c>
      <c r="E11" s="93" t="s">
        <v>74</v>
      </c>
      <c r="F11" s="93" t="s">
        <v>12</v>
      </c>
      <c r="G11" s="91">
        <v>839</v>
      </c>
      <c r="H11" s="91">
        <v>28.25</v>
      </c>
      <c r="I11" s="93" t="s">
        <v>78</v>
      </c>
    </row>
    <row r="12" spans="1:9">
      <c r="A12" s="91" t="s">
        <v>163</v>
      </c>
      <c r="B12" s="92" t="s">
        <v>154</v>
      </c>
      <c r="C12" s="91" t="s">
        <v>164</v>
      </c>
      <c r="D12" s="93" t="s">
        <v>156</v>
      </c>
      <c r="E12" s="93" t="s">
        <v>74</v>
      </c>
      <c r="F12" s="93" t="s">
        <v>12</v>
      </c>
      <c r="G12" s="91">
        <v>2966</v>
      </c>
      <c r="H12" s="91">
        <v>0</v>
      </c>
      <c r="I12" s="93" t="s">
        <v>78</v>
      </c>
    </row>
    <row r="13" spans="1:9">
      <c r="A13" s="91" t="s">
        <v>165</v>
      </c>
      <c r="B13" s="92" t="s">
        <v>166</v>
      </c>
      <c r="C13" s="91" t="s">
        <v>167</v>
      </c>
      <c r="D13" s="93" t="s">
        <v>156</v>
      </c>
      <c r="E13" s="93" t="s">
        <v>74</v>
      </c>
      <c r="F13" s="93" t="s">
        <v>12</v>
      </c>
      <c r="G13" s="91">
        <v>657</v>
      </c>
      <c r="H13" s="91">
        <v>0</v>
      </c>
      <c r="I13" s="93" t="s">
        <v>78</v>
      </c>
    </row>
    <row r="14" spans="1:9">
      <c r="A14" s="91" t="s">
        <v>168</v>
      </c>
      <c r="B14" s="92" t="s">
        <v>154</v>
      </c>
      <c r="C14" s="91" t="s">
        <v>169</v>
      </c>
      <c r="D14" s="93" t="s">
        <v>156</v>
      </c>
      <c r="E14" s="93" t="s">
        <v>74</v>
      </c>
      <c r="F14" s="93" t="s">
        <v>12</v>
      </c>
      <c r="G14" s="91">
        <v>221587</v>
      </c>
      <c r="H14" s="91">
        <v>0</v>
      </c>
      <c r="I14" s="93" t="s">
        <v>78</v>
      </c>
    </row>
    <row r="15" spans="1:9">
      <c r="A15" s="91" t="s">
        <v>170</v>
      </c>
      <c r="B15" s="92" t="s">
        <v>154</v>
      </c>
      <c r="C15" s="91" t="s">
        <v>169</v>
      </c>
      <c r="D15" s="93" t="s">
        <v>156</v>
      </c>
      <c r="E15" s="93" t="s">
        <v>74</v>
      </c>
      <c r="F15" s="93" t="s">
        <v>12</v>
      </c>
      <c r="G15" s="91">
        <v>43167</v>
      </c>
      <c r="H15" s="91">
        <v>0</v>
      </c>
      <c r="I15" s="93" t="s">
        <v>78</v>
      </c>
    </row>
    <row r="16" spans="1:9">
      <c r="A16" s="91" t="s">
        <v>171</v>
      </c>
      <c r="B16" s="92" t="s">
        <v>154</v>
      </c>
      <c r="C16" s="91" t="s">
        <v>172</v>
      </c>
      <c r="D16" s="93" t="s">
        <v>156</v>
      </c>
      <c r="E16" s="93" t="s">
        <v>74</v>
      </c>
      <c r="F16" s="93" t="s">
        <v>12</v>
      </c>
      <c r="G16" s="91">
        <v>21568</v>
      </c>
      <c r="H16" s="91">
        <v>7.54</v>
      </c>
      <c r="I16" s="93" t="s">
        <v>78</v>
      </c>
    </row>
    <row r="17" spans="1:9">
      <c r="A17" s="91" t="s">
        <v>173</v>
      </c>
      <c r="B17" s="92" t="s">
        <v>154</v>
      </c>
      <c r="C17" s="91" t="s">
        <v>172</v>
      </c>
      <c r="D17" s="93" t="s">
        <v>156</v>
      </c>
      <c r="E17" s="93" t="s">
        <v>74</v>
      </c>
      <c r="F17" s="93" t="s">
        <v>12</v>
      </c>
      <c r="G17" s="91">
        <v>541</v>
      </c>
      <c r="H17" s="91">
        <v>0</v>
      </c>
      <c r="I17" s="93" t="s">
        <v>78</v>
      </c>
    </row>
    <row r="18" spans="1:9">
      <c r="A18" s="91" t="s">
        <v>174</v>
      </c>
      <c r="B18" s="92" t="s">
        <v>154</v>
      </c>
      <c r="C18" s="91" t="s">
        <v>175</v>
      </c>
      <c r="D18" s="93" t="s">
        <v>156</v>
      </c>
      <c r="E18" s="93" t="s">
        <v>74</v>
      </c>
      <c r="F18" s="93" t="s">
        <v>12</v>
      </c>
      <c r="G18" s="91">
        <v>15464</v>
      </c>
      <c r="H18" s="91">
        <v>0</v>
      </c>
      <c r="I18" s="93" t="s">
        <v>78</v>
      </c>
    </row>
    <row r="19" spans="1:9">
      <c r="A19" s="91" t="s">
        <v>176</v>
      </c>
      <c r="B19" s="92" t="s">
        <v>154</v>
      </c>
      <c r="C19" s="91" t="s">
        <v>175</v>
      </c>
      <c r="D19" s="93" t="s">
        <v>156</v>
      </c>
      <c r="E19" s="93" t="s">
        <v>74</v>
      </c>
      <c r="F19" s="93" t="s">
        <v>12</v>
      </c>
      <c r="G19" s="91">
        <v>26688</v>
      </c>
      <c r="H19" s="91">
        <v>0</v>
      </c>
      <c r="I19" s="93" t="s">
        <v>78</v>
      </c>
    </row>
    <row r="20" spans="1:9">
      <c r="A20" s="91" t="s">
        <v>177</v>
      </c>
      <c r="B20" s="92" t="s">
        <v>154</v>
      </c>
      <c r="C20" s="91" t="s">
        <v>178</v>
      </c>
      <c r="D20" s="93" t="s">
        <v>156</v>
      </c>
      <c r="E20" s="93" t="s">
        <v>74</v>
      </c>
      <c r="F20" s="93" t="s">
        <v>12</v>
      </c>
      <c r="G20" s="91">
        <v>1376</v>
      </c>
      <c r="H20" s="91">
        <v>84.96</v>
      </c>
      <c r="I20" s="93" t="s">
        <v>78</v>
      </c>
    </row>
    <row r="21" spans="1:9">
      <c r="A21" s="91" t="s">
        <v>179</v>
      </c>
      <c r="B21" s="92" t="s">
        <v>154</v>
      </c>
      <c r="C21" s="91" t="s">
        <v>178</v>
      </c>
      <c r="D21" s="93" t="s">
        <v>156</v>
      </c>
      <c r="E21" s="93" t="s">
        <v>74</v>
      </c>
      <c r="F21" s="93" t="s">
        <v>12</v>
      </c>
      <c r="G21" s="91">
        <v>93183</v>
      </c>
      <c r="H21" s="91">
        <v>0.13</v>
      </c>
      <c r="I21" s="93" t="s">
        <v>78</v>
      </c>
    </row>
    <row r="22" spans="1:9">
      <c r="A22" s="91" t="s">
        <v>180</v>
      </c>
      <c r="B22" s="92" t="s">
        <v>154</v>
      </c>
      <c r="C22" s="91" t="s">
        <v>181</v>
      </c>
      <c r="D22" s="93" t="s">
        <v>156</v>
      </c>
      <c r="E22" s="93" t="s">
        <v>74</v>
      </c>
      <c r="F22" s="93" t="s">
        <v>12</v>
      </c>
      <c r="G22" s="91">
        <v>717</v>
      </c>
      <c r="H22" s="91">
        <v>0</v>
      </c>
      <c r="I22" s="93" t="s">
        <v>78</v>
      </c>
    </row>
    <row r="23" spans="1:9">
      <c r="A23" s="91" t="s">
        <v>182</v>
      </c>
      <c r="B23" s="92" t="s">
        <v>158</v>
      </c>
      <c r="C23" s="91" t="s">
        <v>181</v>
      </c>
      <c r="D23" s="93" t="s">
        <v>156</v>
      </c>
      <c r="E23" s="93" t="s">
        <v>74</v>
      </c>
      <c r="F23" s="93" t="s">
        <v>12</v>
      </c>
      <c r="G23" s="91">
        <v>153</v>
      </c>
      <c r="H23" s="91">
        <v>0</v>
      </c>
      <c r="I23" s="93" t="s">
        <v>78</v>
      </c>
    </row>
    <row r="24" spans="1:9">
      <c r="A24" s="91" t="s">
        <v>183</v>
      </c>
      <c r="B24" s="94" t="s">
        <v>184</v>
      </c>
      <c r="C24" s="91" t="s">
        <v>181</v>
      </c>
      <c r="D24" s="93" t="s">
        <v>156</v>
      </c>
      <c r="E24" s="93" t="s">
        <v>74</v>
      </c>
      <c r="F24" s="93" t="s">
        <v>12</v>
      </c>
      <c r="G24" s="91">
        <v>1205</v>
      </c>
      <c r="H24" s="91">
        <v>0</v>
      </c>
      <c r="I24" s="93" t="s">
        <v>78</v>
      </c>
    </row>
    <row r="25" spans="1:9">
      <c r="A25" s="91" t="s">
        <v>185</v>
      </c>
      <c r="B25" s="92" t="s">
        <v>154</v>
      </c>
      <c r="C25" s="91" t="s">
        <v>186</v>
      </c>
      <c r="D25" s="93" t="s">
        <v>156</v>
      </c>
      <c r="E25" s="93" t="s">
        <v>74</v>
      </c>
      <c r="F25" s="93" t="s">
        <v>12</v>
      </c>
      <c r="G25" s="91">
        <v>18653</v>
      </c>
      <c r="H25" s="91">
        <v>20.440000000000001</v>
      </c>
      <c r="I25" s="93" t="s">
        <v>78</v>
      </c>
    </row>
    <row r="26" spans="1:9">
      <c r="A26" s="91" t="s">
        <v>187</v>
      </c>
      <c r="B26" s="92" t="s">
        <v>154</v>
      </c>
      <c r="C26" s="91" t="s">
        <v>186</v>
      </c>
      <c r="D26" s="93" t="s">
        <v>156</v>
      </c>
      <c r="E26" s="93" t="s">
        <v>74</v>
      </c>
      <c r="F26" s="93" t="s">
        <v>12</v>
      </c>
      <c r="G26" s="91">
        <v>8482</v>
      </c>
      <c r="H26" s="91">
        <v>0</v>
      </c>
      <c r="I26" s="93" t="s">
        <v>78</v>
      </c>
    </row>
    <row r="27" spans="1:9">
      <c r="A27" s="91" t="s">
        <v>188</v>
      </c>
      <c r="B27" s="92" t="s">
        <v>154</v>
      </c>
      <c r="C27" s="91" t="s">
        <v>189</v>
      </c>
      <c r="D27" s="93" t="s">
        <v>156</v>
      </c>
      <c r="E27" s="93" t="s">
        <v>74</v>
      </c>
      <c r="F27" s="93" t="s">
        <v>12</v>
      </c>
      <c r="G27" s="91">
        <v>15482</v>
      </c>
      <c r="H27" s="91">
        <v>36.18</v>
      </c>
      <c r="I27" s="93" t="s">
        <v>78</v>
      </c>
    </row>
    <row r="28" spans="1:9">
      <c r="A28" s="91" t="s">
        <v>190</v>
      </c>
      <c r="B28" s="92" t="s">
        <v>154</v>
      </c>
      <c r="C28" s="91" t="s">
        <v>191</v>
      </c>
      <c r="D28" s="93" t="s">
        <v>156</v>
      </c>
      <c r="E28" s="93" t="s">
        <v>74</v>
      </c>
      <c r="F28" s="93" t="s">
        <v>12</v>
      </c>
      <c r="G28" s="91">
        <v>7301</v>
      </c>
      <c r="H28" s="91">
        <v>0</v>
      </c>
      <c r="I28" s="93" t="s">
        <v>78</v>
      </c>
    </row>
    <row r="29" spans="1:9">
      <c r="A29" s="91" t="s">
        <v>192</v>
      </c>
      <c r="B29" s="92" t="s">
        <v>154</v>
      </c>
      <c r="C29" s="91" t="s">
        <v>193</v>
      </c>
      <c r="D29" s="93" t="s">
        <v>156</v>
      </c>
      <c r="E29" s="93" t="s">
        <v>74</v>
      </c>
      <c r="F29" s="93" t="s">
        <v>12</v>
      </c>
      <c r="G29" s="91">
        <v>6290</v>
      </c>
      <c r="H29" s="91">
        <v>24.91</v>
      </c>
      <c r="I29" s="93" t="s">
        <v>78</v>
      </c>
    </row>
    <row r="30" spans="1:9">
      <c r="A30" s="91" t="s">
        <v>194</v>
      </c>
      <c r="B30" s="92" t="s">
        <v>154</v>
      </c>
      <c r="C30" s="91" t="s">
        <v>195</v>
      </c>
      <c r="D30" s="93" t="s">
        <v>156</v>
      </c>
      <c r="E30" s="93" t="s">
        <v>74</v>
      </c>
      <c r="F30" s="93" t="s">
        <v>12</v>
      </c>
      <c r="G30" s="91">
        <v>679</v>
      </c>
      <c r="H30" s="91">
        <v>99.85</v>
      </c>
      <c r="I30" s="93" t="s">
        <v>78</v>
      </c>
    </row>
    <row r="31" spans="1:9">
      <c r="A31" s="91" t="s">
        <v>196</v>
      </c>
      <c r="B31" s="92" t="s">
        <v>154</v>
      </c>
      <c r="C31" s="91" t="s">
        <v>195</v>
      </c>
      <c r="D31" s="93" t="s">
        <v>156</v>
      </c>
      <c r="E31" s="93" t="s">
        <v>74</v>
      </c>
      <c r="F31" s="93" t="s">
        <v>12</v>
      </c>
      <c r="G31" s="91">
        <v>874</v>
      </c>
      <c r="H31" s="91">
        <v>0</v>
      </c>
      <c r="I31" s="93" t="s">
        <v>78</v>
      </c>
    </row>
    <row r="32" spans="1:9">
      <c r="A32" s="91" t="s">
        <v>197</v>
      </c>
      <c r="B32" s="92" t="s">
        <v>154</v>
      </c>
      <c r="C32" s="91" t="s">
        <v>195</v>
      </c>
      <c r="D32" s="93" t="s">
        <v>156</v>
      </c>
      <c r="E32" s="93" t="s">
        <v>74</v>
      </c>
      <c r="F32" s="93" t="s">
        <v>12</v>
      </c>
      <c r="G32" s="91">
        <v>4482</v>
      </c>
      <c r="H32" s="91">
        <v>0</v>
      </c>
      <c r="I32" s="93" t="s">
        <v>78</v>
      </c>
    </row>
    <row r="33" spans="1:9">
      <c r="A33" s="91" t="s">
        <v>198</v>
      </c>
      <c r="B33" s="92" t="s">
        <v>154</v>
      </c>
      <c r="C33" s="91" t="s">
        <v>195</v>
      </c>
      <c r="D33" s="93" t="s">
        <v>156</v>
      </c>
      <c r="E33" s="93" t="s">
        <v>74</v>
      </c>
      <c r="F33" s="93" t="s">
        <v>12</v>
      </c>
      <c r="G33" s="91">
        <v>163</v>
      </c>
      <c r="H33" s="91">
        <v>0</v>
      </c>
      <c r="I33" s="93" t="s">
        <v>78</v>
      </c>
    </row>
    <row r="34" spans="1:9">
      <c r="A34" s="91" t="s">
        <v>199</v>
      </c>
      <c r="B34" s="92" t="s">
        <v>154</v>
      </c>
      <c r="C34" s="91" t="s">
        <v>195</v>
      </c>
      <c r="D34" s="93" t="s">
        <v>156</v>
      </c>
      <c r="E34" s="93" t="s">
        <v>74</v>
      </c>
      <c r="F34" s="93" t="s">
        <v>12</v>
      </c>
      <c r="G34" s="91">
        <v>440</v>
      </c>
      <c r="H34" s="91">
        <v>0</v>
      </c>
      <c r="I34" s="93" t="s">
        <v>78</v>
      </c>
    </row>
    <row r="35" spans="1:9">
      <c r="A35" s="91" t="s">
        <v>200</v>
      </c>
      <c r="B35" s="92" t="s">
        <v>158</v>
      </c>
      <c r="C35" s="91" t="s">
        <v>195</v>
      </c>
      <c r="D35" s="93" t="s">
        <v>156</v>
      </c>
      <c r="E35" s="93" t="s">
        <v>74</v>
      </c>
      <c r="F35" s="93" t="s">
        <v>12</v>
      </c>
      <c r="G35" s="91">
        <v>7105</v>
      </c>
      <c r="H35" s="91">
        <v>0</v>
      </c>
      <c r="I35" s="93" t="s">
        <v>78</v>
      </c>
    </row>
    <row r="36" spans="1:9">
      <c r="A36" s="91" t="s">
        <v>201</v>
      </c>
      <c r="B36" s="92" t="s">
        <v>154</v>
      </c>
      <c r="C36" s="91" t="s">
        <v>195</v>
      </c>
      <c r="D36" s="93" t="s">
        <v>156</v>
      </c>
      <c r="E36" s="93" t="s">
        <v>74</v>
      </c>
      <c r="F36" s="93" t="s">
        <v>12</v>
      </c>
      <c r="G36" s="91">
        <v>75818</v>
      </c>
      <c r="H36" s="91">
        <v>36.67</v>
      </c>
      <c r="I36" s="93" t="s">
        <v>78</v>
      </c>
    </row>
    <row r="37" spans="1:9">
      <c r="A37" s="91" t="s">
        <v>202</v>
      </c>
      <c r="B37" s="92" t="s">
        <v>154</v>
      </c>
      <c r="C37" s="91" t="s">
        <v>203</v>
      </c>
      <c r="D37" s="93" t="s">
        <v>156</v>
      </c>
      <c r="E37" s="93" t="s">
        <v>74</v>
      </c>
      <c r="F37" s="93" t="s">
        <v>12</v>
      </c>
      <c r="G37" s="91">
        <v>721</v>
      </c>
      <c r="H37" s="91">
        <v>100</v>
      </c>
      <c r="I37" s="93" t="s">
        <v>78</v>
      </c>
    </row>
    <row r="38" spans="1:9">
      <c r="A38" s="91" t="s">
        <v>204</v>
      </c>
      <c r="B38" s="92" t="s">
        <v>154</v>
      </c>
      <c r="C38" s="91" t="s">
        <v>203</v>
      </c>
      <c r="D38" s="93" t="s">
        <v>156</v>
      </c>
      <c r="E38" s="93" t="s">
        <v>74</v>
      </c>
      <c r="F38" s="93" t="s">
        <v>12</v>
      </c>
      <c r="G38" s="91">
        <v>4151</v>
      </c>
      <c r="H38" s="91">
        <v>0</v>
      </c>
      <c r="I38" s="93" t="s">
        <v>78</v>
      </c>
    </row>
    <row r="39" spans="1:9">
      <c r="A39" s="91" t="s">
        <v>205</v>
      </c>
      <c r="B39" s="92" t="s">
        <v>154</v>
      </c>
      <c r="C39" s="91" t="s">
        <v>206</v>
      </c>
      <c r="D39" s="93" t="s">
        <v>156</v>
      </c>
      <c r="E39" s="93" t="s">
        <v>74</v>
      </c>
      <c r="F39" s="93" t="s">
        <v>12</v>
      </c>
      <c r="G39" s="91">
        <v>212</v>
      </c>
      <c r="H39" s="91">
        <v>0</v>
      </c>
      <c r="I39" s="93" t="s">
        <v>78</v>
      </c>
    </row>
    <row r="40" spans="1:9">
      <c r="A40" s="91" t="s">
        <v>207</v>
      </c>
      <c r="B40" s="92" t="s">
        <v>154</v>
      </c>
      <c r="C40" s="91" t="s">
        <v>208</v>
      </c>
      <c r="D40" s="93" t="s">
        <v>156</v>
      </c>
      <c r="E40" s="93" t="s">
        <v>74</v>
      </c>
      <c r="F40" s="93" t="s">
        <v>12</v>
      </c>
      <c r="G40" s="91">
        <v>976</v>
      </c>
      <c r="H40" s="91">
        <v>0</v>
      </c>
      <c r="I40" s="93" t="s">
        <v>78</v>
      </c>
    </row>
    <row r="41" spans="1:9">
      <c r="A41" s="91" t="s">
        <v>209</v>
      </c>
      <c r="B41" s="92" t="s">
        <v>154</v>
      </c>
      <c r="C41" s="91" t="s">
        <v>210</v>
      </c>
      <c r="D41" s="93" t="s">
        <v>156</v>
      </c>
      <c r="E41" s="93" t="s">
        <v>74</v>
      </c>
      <c r="F41" s="93" t="s">
        <v>12</v>
      </c>
      <c r="G41" s="91">
        <v>925</v>
      </c>
      <c r="H41" s="91">
        <v>14.92</v>
      </c>
      <c r="I41" s="93" t="s">
        <v>78</v>
      </c>
    </row>
    <row r="42" spans="1:9">
      <c r="A42" s="91" t="s">
        <v>211</v>
      </c>
      <c r="B42" s="92" t="s">
        <v>154</v>
      </c>
      <c r="C42" s="91" t="s">
        <v>212</v>
      </c>
      <c r="D42" s="93" t="s">
        <v>156</v>
      </c>
      <c r="E42" s="93" t="s">
        <v>74</v>
      </c>
      <c r="F42" s="93" t="s">
        <v>12</v>
      </c>
      <c r="G42" s="91">
        <v>552</v>
      </c>
      <c r="H42" s="91">
        <v>100</v>
      </c>
      <c r="I42" s="93" t="s">
        <v>78</v>
      </c>
    </row>
    <row r="43" spans="1:9">
      <c r="A43" s="91" t="s">
        <v>213</v>
      </c>
      <c r="B43" s="92" t="s">
        <v>154</v>
      </c>
      <c r="C43" s="91" t="s">
        <v>214</v>
      </c>
      <c r="D43" s="93" t="s">
        <v>156</v>
      </c>
      <c r="E43" s="93" t="s">
        <v>74</v>
      </c>
      <c r="F43" s="93" t="s">
        <v>12</v>
      </c>
      <c r="G43" s="91">
        <v>15603</v>
      </c>
      <c r="H43" s="91">
        <v>0</v>
      </c>
      <c r="I43" s="93" t="s">
        <v>78</v>
      </c>
    </row>
    <row r="44" spans="1:9">
      <c r="A44" s="91" t="s">
        <v>215</v>
      </c>
      <c r="B44" s="92" t="s">
        <v>158</v>
      </c>
      <c r="C44" s="91" t="s">
        <v>214</v>
      </c>
      <c r="D44" s="93" t="s">
        <v>156</v>
      </c>
      <c r="E44" s="93" t="s">
        <v>74</v>
      </c>
      <c r="F44" s="93" t="s">
        <v>12</v>
      </c>
      <c r="G44" s="91">
        <v>12419</v>
      </c>
      <c r="H44" s="91">
        <v>0</v>
      </c>
      <c r="I44" s="93" t="s">
        <v>78</v>
      </c>
    </row>
    <row r="45" spans="1:9">
      <c r="A45" s="91" t="s">
        <v>216</v>
      </c>
      <c r="B45" s="92" t="s">
        <v>154</v>
      </c>
      <c r="C45" s="91" t="s">
        <v>217</v>
      </c>
      <c r="D45" s="93" t="s">
        <v>156</v>
      </c>
      <c r="E45" s="93" t="s">
        <v>74</v>
      </c>
      <c r="F45" s="93" t="s">
        <v>12</v>
      </c>
      <c r="G45" s="91">
        <v>43251</v>
      </c>
      <c r="H45" s="91">
        <v>0</v>
      </c>
      <c r="I45" s="93" t="s">
        <v>78</v>
      </c>
    </row>
    <row r="46" spans="1:9">
      <c r="A46" s="91" t="s">
        <v>218</v>
      </c>
      <c r="B46" s="92" t="s">
        <v>158</v>
      </c>
      <c r="C46" s="91" t="s">
        <v>219</v>
      </c>
      <c r="D46" s="93" t="s">
        <v>156</v>
      </c>
      <c r="E46" s="93" t="s">
        <v>74</v>
      </c>
      <c r="F46" s="93" t="s">
        <v>12</v>
      </c>
      <c r="G46" s="91">
        <v>3306</v>
      </c>
      <c r="H46" s="91">
        <v>0</v>
      </c>
      <c r="I46" s="93" t="s">
        <v>78</v>
      </c>
    </row>
    <row r="47" spans="1:9">
      <c r="A47" s="91" t="s">
        <v>220</v>
      </c>
      <c r="B47" s="92" t="s">
        <v>154</v>
      </c>
      <c r="C47" s="91" t="s">
        <v>219</v>
      </c>
      <c r="D47" s="93" t="s">
        <v>156</v>
      </c>
      <c r="E47" s="93" t="s">
        <v>74</v>
      </c>
      <c r="F47" s="93" t="s">
        <v>12</v>
      </c>
      <c r="G47" s="91">
        <v>326</v>
      </c>
      <c r="H47" s="91">
        <v>100</v>
      </c>
      <c r="I47" s="93" t="s">
        <v>78</v>
      </c>
    </row>
    <row r="48" spans="1:9">
      <c r="A48" s="91" t="s">
        <v>221</v>
      </c>
      <c r="B48" s="92" t="s">
        <v>158</v>
      </c>
      <c r="C48" s="91" t="s">
        <v>222</v>
      </c>
      <c r="D48" s="93" t="s">
        <v>156</v>
      </c>
      <c r="E48" s="93" t="s">
        <v>74</v>
      </c>
      <c r="F48" s="93" t="s">
        <v>12</v>
      </c>
      <c r="G48" s="91">
        <v>3978</v>
      </c>
      <c r="H48" s="91">
        <v>12.54</v>
      </c>
      <c r="I48" s="93" t="s">
        <v>78</v>
      </c>
    </row>
    <row r="49" spans="1:9">
      <c r="A49" s="91" t="s">
        <v>223</v>
      </c>
      <c r="B49" s="92" t="s">
        <v>158</v>
      </c>
      <c r="C49" s="91" t="s">
        <v>222</v>
      </c>
      <c r="D49" s="93" t="s">
        <v>156</v>
      </c>
      <c r="E49" s="93" t="s">
        <v>74</v>
      </c>
      <c r="F49" s="93" t="s">
        <v>12</v>
      </c>
      <c r="G49" s="91">
        <v>819</v>
      </c>
      <c r="H49" s="91">
        <v>96.7</v>
      </c>
      <c r="I49" s="93" t="s">
        <v>78</v>
      </c>
    </row>
    <row r="50" spans="1:9">
      <c r="A50" s="91" t="s">
        <v>224</v>
      </c>
      <c r="B50" s="92" t="s">
        <v>154</v>
      </c>
      <c r="C50" s="91" t="s">
        <v>225</v>
      </c>
      <c r="D50" s="93" t="s">
        <v>156</v>
      </c>
      <c r="E50" s="93" t="s">
        <v>74</v>
      </c>
      <c r="F50" s="93" t="s">
        <v>12</v>
      </c>
      <c r="G50" s="91">
        <v>8488</v>
      </c>
      <c r="H50" s="91">
        <v>64.66</v>
      </c>
      <c r="I50" s="93" t="s">
        <v>78</v>
      </c>
    </row>
    <row r="51" spans="1:9">
      <c r="A51" s="91" t="s">
        <v>226</v>
      </c>
      <c r="B51" s="92" t="s">
        <v>154</v>
      </c>
      <c r="C51" s="91" t="s">
        <v>227</v>
      </c>
      <c r="D51" s="93" t="s">
        <v>156</v>
      </c>
      <c r="E51" s="93" t="s">
        <v>74</v>
      </c>
      <c r="F51" s="93" t="s">
        <v>12</v>
      </c>
      <c r="G51" s="91">
        <v>93123</v>
      </c>
      <c r="H51" s="91">
        <v>0.11</v>
      </c>
      <c r="I51" s="93" t="s">
        <v>78</v>
      </c>
    </row>
    <row r="52" spans="1:9">
      <c r="A52" s="91" t="s">
        <v>228</v>
      </c>
      <c r="B52" s="92" t="s">
        <v>154</v>
      </c>
      <c r="C52" s="91" t="s">
        <v>227</v>
      </c>
      <c r="D52" s="93" t="s">
        <v>156</v>
      </c>
      <c r="E52" s="93" t="s">
        <v>74</v>
      </c>
      <c r="F52" s="93" t="s">
        <v>12</v>
      </c>
      <c r="G52" s="91">
        <v>2136</v>
      </c>
      <c r="H52" s="91">
        <v>0</v>
      </c>
      <c r="I52" s="93" t="s">
        <v>78</v>
      </c>
    </row>
    <row r="53" spans="1:9">
      <c r="A53" s="91" t="s">
        <v>229</v>
      </c>
      <c r="B53" s="92" t="s">
        <v>154</v>
      </c>
      <c r="C53" s="91" t="s">
        <v>227</v>
      </c>
      <c r="D53" s="93" t="s">
        <v>156</v>
      </c>
      <c r="E53" s="93" t="s">
        <v>74</v>
      </c>
      <c r="F53" s="93" t="s">
        <v>12</v>
      </c>
      <c r="G53" s="91">
        <v>172</v>
      </c>
      <c r="H53" s="91">
        <v>0</v>
      </c>
      <c r="I53" s="93" t="s">
        <v>78</v>
      </c>
    </row>
    <row r="54" spans="1:9">
      <c r="A54" s="91" t="s">
        <v>230</v>
      </c>
      <c r="B54" s="92" t="s">
        <v>154</v>
      </c>
      <c r="C54" s="91" t="s">
        <v>227</v>
      </c>
      <c r="D54" s="93" t="s">
        <v>156</v>
      </c>
      <c r="E54" s="93" t="s">
        <v>74</v>
      </c>
      <c r="F54" s="93" t="s">
        <v>12</v>
      </c>
      <c r="G54" s="91">
        <v>22998</v>
      </c>
      <c r="H54" s="91">
        <v>100</v>
      </c>
      <c r="I54" s="93" t="s">
        <v>78</v>
      </c>
    </row>
    <row r="55" spans="1:9">
      <c r="A55" s="91" t="s">
        <v>231</v>
      </c>
      <c r="B55" s="92" t="s">
        <v>154</v>
      </c>
      <c r="C55" s="91" t="s">
        <v>232</v>
      </c>
      <c r="D55" s="93" t="s">
        <v>156</v>
      </c>
      <c r="E55" s="93" t="s">
        <v>74</v>
      </c>
      <c r="F55" s="93" t="s">
        <v>12</v>
      </c>
      <c r="G55" s="91">
        <v>8666</v>
      </c>
      <c r="H55" s="91">
        <v>48.34</v>
      </c>
      <c r="I55" s="93" t="s">
        <v>78</v>
      </c>
    </row>
    <row r="56" spans="1:9">
      <c r="A56" s="91" t="s">
        <v>233</v>
      </c>
      <c r="B56" s="92" t="s">
        <v>154</v>
      </c>
      <c r="C56" s="91" t="s">
        <v>234</v>
      </c>
      <c r="D56" s="93" t="s">
        <v>156</v>
      </c>
      <c r="E56" s="93" t="s">
        <v>74</v>
      </c>
      <c r="F56" s="93" t="s">
        <v>12</v>
      </c>
      <c r="G56" s="91">
        <v>26945</v>
      </c>
      <c r="H56" s="91">
        <v>72.62</v>
      </c>
      <c r="I56" s="93" t="s">
        <v>78</v>
      </c>
    </row>
    <row r="57" spans="1:9">
      <c r="A57" s="91" t="s">
        <v>235</v>
      </c>
      <c r="B57" s="92" t="s">
        <v>158</v>
      </c>
      <c r="C57" s="91" t="s">
        <v>236</v>
      </c>
      <c r="D57" s="93" t="s">
        <v>156</v>
      </c>
      <c r="E57" s="93" t="s">
        <v>74</v>
      </c>
      <c r="F57" s="93" t="s">
        <v>12</v>
      </c>
      <c r="G57" s="91">
        <v>71453</v>
      </c>
      <c r="H57" s="91">
        <v>0</v>
      </c>
      <c r="I57" s="93" t="s">
        <v>78</v>
      </c>
    </row>
    <row r="58" spans="1:9">
      <c r="A58" s="91" t="s">
        <v>237</v>
      </c>
      <c r="B58" s="92" t="s">
        <v>154</v>
      </c>
      <c r="C58" s="91" t="s">
        <v>238</v>
      </c>
      <c r="D58" s="93" t="s">
        <v>156</v>
      </c>
      <c r="E58" s="93" t="s">
        <v>74</v>
      </c>
      <c r="F58" s="93" t="s">
        <v>12</v>
      </c>
      <c r="G58" s="91">
        <v>889</v>
      </c>
      <c r="H58" s="91">
        <v>97.64</v>
      </c>
      <c r="I58" s="93" t="s">
        <v>78</v>
      </c>
    </row>
    <row r="59" spans="1:9">
      <c r="A59" s="91" t="s">
        <v>239</v>
      </c>
      <c r="B59" s="92" t="s">
        <v>154</v>
      </c>
      <c r="C59" s="91" t="s">
        <v>240</v>
      </c>
      <c r="D59" s="93" t="s">
        <v>156</v>
      </c>
      <c r="E59" s="93" t="s">
        <v>74</v>
      </c>
      <c r="F59" s="93" t="s">
        <v>12</v>
      </c>
      <c r="G59" s="91">
        <v>24</v>
      </c>
      <c r="H59" s="91">
        <v>0</v>
      </c>
      <c r="I59" s="93" t="s">
        <v>78</v>
      </c>
    </row>
    <row r="60" spans="1:9">
      <c r="A60" s="91" t="s">
        <v>241</v>
      </c>
      <c r="B60" s="92" t="s">
        <v>154</v>
      </c>
      <c r="C60" s="91" t="s">
        <v>240</v>
      </c>
      <c r="D60" s="93" t="s">
        <v>156</v>
      </c>
      <c r="E60" s="93" t="s">
        <v>74</v>
      </c>
      <c r="F60" s="93" t="s">
        <v>12</v>
      </c>
      <c r="G60" s="91">
        <v>1603</v>
      </c>
      <c r="H60" s="91">
        <v>100</v>
      </c>
      <c r="I60" s="93" t="s">
        <v>78</v>
      </c>
    </row>
    <row r="61" spans="1:9">
      <c r="A61" s="91" t="s">
        <v>242</v>
      </c>
      <c r="B61" s="92" t="s">
        <v>154</v>
      </c>
      <c r="C61" s="91" t="s">
        <v>240</v>
      </c>
      <c r="D61" s="93" t="s">
        <v>156</v>
      </c>
      <c r="E61" s="93" t="s">
        <v>74</v>
      </c>
      <c r="F61" s="93" t="s">
        <v>12</v>
      </c>
      <c r="G61" s="91">
        <v>9244</v>
      </c>
      <c r="H61" s="91">
        <v>33.57</v>
      </c>
      <c r="I61" s="93" t="s">
        <v>78</v>
      </c>
    </row>
    <row r="62" spans="1:9">
      <c r="A62" s="91" t="s">
        <v>243</v>
      </c>
      <c r="B62" s="92" t="s">
        <v>154</v>
      </c>
      <c r="C62" s="91" t="s">
        <v>240</v>
      </c>
      <c r="D62" s="93" t="s">
        <v>156</v>
      </c>
      <c r="E62" s="93" t="s">
        <v>74</v>
      </c>
      <c r="F62" s="93" t="s">
        <v>12</v>
      </c>
      <c r="G62" s="91">
        <v>466</v>
      </c>
      <c r="H62" s="91">
        <v>47.85</v>
      </c>
      <c r="I62" s="93" t="s">
        <v>78</v>
      </c>
    </row>
    <row r="63" spans="1:9">
      <c r="A63" s="91" t="s">
        <v>244</v>
      </c>
      <c r="B63" s="92" t="s">
        <v>154</v>
      </c>
      <c r="C63" s="91" t="s">
        <v>240</v>
      </c>
      <c r="D63" s="93" t="s">
        <v>156</v>
      </c>
      <c r="E63" s="93" t="s">
        <v>74</v>
      </c>
      <c r="F63" s="93" t="s">
        <v>12</v>
      </c>
      <c r="G63" s="91">
        <v>246</v>
      </c>
      <c r="H63" s="91">
        <v>88.21</v>
      </c>
      <c r="I63" s="93" t="s">
        <v>78</v>
      </c>
    </row>
    <row r="64" spans="1:9">
      <c r="A64" s="91" t="s">
        <v>245</v>
      </c>
      <c r="B64" s="92" t="s">
        <v>154</v>
      </c>
      <c r="C64" s="91" t="s">
        <v>240</v>
      </c>
      <c r="D64" s="93" t="s">
        <v>156</v>
      </c>
      <c r="E64" s="93" t="s">
        <v>74</v>
      </c>
      <c r="F64" s="93" t="s">
        <v>12</v>
      </c>
      <c r="G64" s="91">
        <v>343</v>
      </c>
      <c r="H64" s="91">
        <v>0</v>
      </c>
      <c r="I64" s="93" t="s">
        <v>78</v>
      </c>
    </row>
    <row r="65" spans="1:9">
      <c r="A65" s="91" t="s">
        <v>246</v>
      </c>
      <c r="B65" s="92" t="s">
        <v>154</v>
      </c>
      <c r="C65" s="91" t="s">
        <v>247</v>
      </c>
      <c r="D65" s="93" t="s">
        <v>156</v>
      </c>
      <c r="E65" s="93" t="s">
        <v>74</v>
      </c>
      <c r="F65" s="93" t="s">
        <v>12</v>
      </c>
      <c r="G65" s="91">
        <v>44</v>
      </c>
      <c r="H65" s="91">
        <v>100</v>
      </c>
      <c r="I65" s="93" t="s">
        <v>78</v>
      </c>
    </row>
    <row r="66" spans="1:9">
      <c r="A66" s="91" t="s">
        <v>248</v>
      </c>
      <c r="B66" s="92" t="s">
        <v>154</v>
      </c>
      <c r="C66" s="91" t="s">
        <v>247</v>
      </c>
      <c r="D66" s="93" t="s">
        <v>156</v>
      </c>
      <c r="E66" s="93" t="s">
        <v>74</v>
      </c>
      <c r="F66" s="93" t="s">
        <v>12</v>
      </c>
      <c r="G66" s="91">
        <v>998</v>
      </c>
      <c r="H66" s="91">
        <v>0</v>
      </c>
      <c r="I66" s="93" t="s">
        <v>78</v>
      </c>
    </row>
    <row r="67" spans="1:9">
      <c r="A67" s="91" t="s">
        <v>249</v>
      </c>
      <c r="B67" s="92" t="s">
        <v>154</v>
      </c>
      <c r="C67" s="91" t="s">
        <v>247</v>
      </c>
      <c r="D67" s="93" t="s">
        <v>156</v>
      </c>
      <c r="E67" s="93" t="s">
        <v>74</v>
      </c>
      <c r="F67" s="93" t="s">
        <v>12</v>
      </c>
      <c r="G67" s="91">
        <v>4652</v>
      </c>
      <c r="H67" s="91">
        <v>55.76</v>
      </c>
      <c r="I67" s="93" t="s">
        <v>78</v>
      </c>
    </row>
    <row r="68" spans="1:9">
      <c r="A68" s="91" t="s">
        <v>250</v>
      </c>
      <c r="B68" s="92" t="s">
        <v>154</v>
      </c>
      <c r="C68" s="91" t="s">
        <v>247</v>
      </c>
      <c r="D68" s="93" t="s">
        <v>156</v>
      </c>
      <c r="E68" s="93" t="s">
        <v>74</v>
      </c>
      <c r="F68" s="93" t="s">
        <v>12</v>
      </c>
      <c r="G68" s="91">
        <v>889</v>
      </c>
      <c r="H68" s="91">
        <v>97.19</v>
      </c>
      <c r="I68" s="93" t="s">
        <v>78</v>
      </c>
    </row>
    <row r="69" spans="1:9">
      <c r="A69" s="91" t="s">
        <v>251</v>
      </c>
      <c r="B69" s="92" t="s">
        <v>154</v>
      </c>
      <c r="C69" s="91" t="s">
        <v>247</v>
      </c>
      <c r="D69" s="93" t="s">
        <v>156</v>
      </c>
      <c r="E69" s="93" t="s">
        <v>74</v>
      </c>
      <c r="F69" s="93" t="s">
        <v>12</v>
      </c>
      <c r="G69" s="91">
        <v>28684</v>
      </c>
      <c r="H69" s="91">
        <v>0</v>
      </c>
      <c r="I69" s="93" t="s">
        <v>78</v>
      </c>
    </row>
    <row r="70" spans="1:9">
      <c r="A70" s="91" t="s">
        <v>252</v>
      </c>
      <c r="B70" s="92" t="s">
        <v>154</v>
      </c>
      <c r="C70" s="91" t="s">
        <v>247</v>
      </c>
      <c r="D70" s="93" t="s">
        <v>156</v>
      </c>
      <c r="E70" s="93" t="s">
        <v>74</v>
      </c>
      <c r="F70" s="93" t="s">
        <v>12</v>
      </c>
      <c r="G70" s="91">
        <v>5838</v>
      </c>
      <c r="H70" s="91">
        <v>0</v>
      </c>
      <c r="I70" s="93" t="s">
        <v>78</v>
      </c>
    </row>
    <row r="71" spans="1:9">
      <c r="A71" s="91" t="s">
        <v>253</v>
      </c>
      <c r="B71" s="92" t="s">
        <v>154</v>
      </c>
      <c r="C71" s="91" t="s">
        <v>254</v>
      </c>
      <c r="D71" s="93" t="s">
        <v>156</v>
      </c>
      <c r="E71" s="93" t="s">
        <v>74</v>
      </c>
      <c r="F71" s="93" t="s">
        <v>12</v>
      </c>
      <c r="G71" s="91">
        <v>84444</v>
      </c>
      <c r="H71" s="91">
        <v>1.59</v>
      </c>
      <c r="I71" s="93" t="s">
        <v>78</v>
      </c>
    </row>
    <row r="72" spans="1:9">
      <c r="A72" s="79" t="s">
        <v>255</v>
      </c>
      <c r="B72" s="79"/>
      <c r="C72" s="78"/>
      <c r="D72" s="78"/>
      <c r="E72" s="78"/>
      <c r="F72" s="78" t="s">
        <v>256</v>
      </c>
      <c r="G72" s="78">
        <f>SUM(G7:G71)</f>
        <v>1051702</v>
      </c>
      <c r="H72" s="78"/>
    </row>
    <row r="73" spans="1:9">
      <c r="A73" s="79" t="s">
        <v>154</v>
      </c>
      <c r="C73" s="78"/>
      <c r="D73" s="78"/>
      <c r="E73" s="78"/>
      <c r="F73" s="78"/>
      <c r="G73" s="78"/>
      <c r="H73" s="78"/>
    </row>
    <row r="74" spans="1:9">
      <c r="A74" s="79" t="s">
        <v>158</v>
      </c>
      <c r="C74" s="78"/>
      <c r="D74" s="78"/>
      <c r="E74" s="78"/>
      <c r="F74" s="78"/>
      <c r="G74" s="78"/>
      <c r="H74" s="78"/>
    </row>
    <row r="75" spans="1:9">
      <c r="A75" s="79" t="s">
        <v>184</v>
      </c>
      <c r="C75" s="78"/>
      <c r="D75" s="78"/>
      <c r="E75" s="78"/>
      <c r="F75" s="78"/>
      <c r="G75" s="78"/>
      <c r="H75" s="78"/>
    </row>
    <row r="76" spans="1:9">
      <c r="A76" s="79" t="s">
        <v>166</v>
      </c>
      <c r="C76" s="78"/>
      <c r="D76" s="78"/>
      <c r="E76" s="78"/>
      <c r="F76" s="78"/>
      <c r="G76" s="78"/>
      <c r="H76" s="78"/>
    </row>
    <row r="77" spans="1:9">
      <c r="A77" s="79" t="s">
        <v>257</v>
      </c>
      <c r="C77" s="78"/>
      <c r="D77" s="78"/>
      <c r="E77" s="78"/>
      <c r="F77" s="78"/>
      <c r="G77" s="78"/>
      <c r="H77" s="78"/>
    </row>
    <row r="78" spans="1:9">
      <c r="A78" s="79" t="s">
        <v>258</v>
      </c>
    </row>
    <row r="81" spans="1:3">
      <c r="A81" s="58" t="s">
        <v>85</v>
      </c>
      <c r="B81" s="59"/>
      <c r="C81" s="60"/>
    </row>
    <row r="82" spans="1:3" ht="52.8">
      <c r="A82" s="95" t="s">
        <v>259</v>
      </c>
      <c r="B82" s="62" t="s">
        <v>260</v>
      </c>
      <c r="C82" s="12"/>
    </row>
  </sheetData>
  <pageMargins left="0.7" right="0.7" top="0.75" bottom="0.75" header="0.51180555555555496" footer="0.51180555555555496"/>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1"/>
  <sheetViews>
    <sheetView zoomScaleNormal="100" workbookViewId="0"/>
  </sheetViews>
  <sheetFormatPr defaultColWidth="9.109375" defaultRowHeight="14.4"/>
  <cols>
    <col min="1" max="1" width="24.88671875" style="80" customWidth="1"/>
    <col min="2" max="2" width="37.5546875" style="80" customWidth="1"/>
    <col min="3" max="3" width="19.21875" style="80" customWidth="1"/>
    <col min="4" max="4" width="25.21875" style="80" customWidth="1"/>
    <col min="5" max="5" width="31.109375" style="80" customWidth="1"/>
    <col min="6" max="6" width="23.6640625" style="80" customWidth="1"/>
    <col min="7" max="1021" width="9.109375" style="80"/>
  </cols>
  <sheetData>
    <row r="1" spans="1:1024" ht="15.6">
      <c r="A1" s="96" t="s">
        <v>261</v>
      </c>
    </row>
    <row r="2" spans="1:1024" s="12" customFormat="1">
      <c r="A2" s="26" t="s">
        <v>262</v>
      </c>
      <c r="AMH2"/>
      <c r="AMI2"/>
      <c r="AMJ2"/>
    </row>
    <row r="3" spans="1:1024" s="12" customFormat="1">
      <c r="A3" s="26" t="s">
        <v>263</v>
      </c>
      <c r="AMH3"/>
      <c r="AMI3"/>
      <c r="AMJ3"/>
    </row>
    <row r="4" spans="1:1024" s="12" customFormat="1">
      <c r="A4" s="26" t="s">
        <v>264</v>
      </c>
      <c r="AMH4"/>
      <c r="AMI4"/>
      <c r="AMJ4"/>
    </row>
    <row r="5" spans="1:1024">
      <c r="A5" s="29" t="s">
        <v>9</v>
      </c>
      <c r="B5" s="29" t="s">
        <v>10</v>
      </c>
      <c r="C5" s="68"/>
      <c r="D5" s="68"/>
    </row>
    <row r="6" spans="1:1024">
      <c r="A6" s="69">
        <v>44287</v>
      </c>
      <c r="B6" s="97" t="s">
        <v>12</v>
      </c>
      <c r="C6" s="68"/>
      <c r="D6" s="68"/>
    </row>
    <row r="7" spans="1:1024" ht="44.25" customHeight="1">
      <c r="B7" s="9" t="s">
        <v>265</v>
      </c>
      <c r="C7" s="9"/>
      <c r="D7" s="9"/>
    </row>
    <row r="8" spans="1:1024" ht="106.2">
      <c r="A8" s="34" t="s">
        <v>266</v>
      </c>
      <c r="B8" s="40" t="s">
        <v>267</v>
      </c>
      <c r="C8" s="40" t="s">
        <v>268</v>
      </c>
      <c r="D8" s="40" t="s">
        <v>269</v>
      </c>
      <c r="E8" s="98" t="s">
        <v>270</v>
      </c>
      <c r="F8" s="99" t="s">
        <v>271</v>
      </c>
      <c r="G8" s="100" t="s">
        <v>272</v>
      </c>
    </row>
    <row r="9" spans="1:1024" ht="57.6">
      <c r="A9" s="101" t="s">
        <v>273</v>
      </c>
      <c r="B9" s="102" t="s">
        <v>274</v>
      </c>
      <c r="C9" s="103"/>
      <c r="D9" s="103"/>
      <c r="E9" s="103"/>
      <c r="F9" s="103"/>
      <c r="G9" s="76" t="s">
        <v>275</v>
      </c>
    </row>
    <row r="10" spans="1:1024" ht="66">
      <c r="A10" s="101" t="s">
        <v>276</v>
      </c>
      <c r="B10" s="76"/>
      <c r="C10" s="103"/>
      <c r="D10" s="103"/>
      <c r="E10" s="104" t="s">
        <v>277</v>
      </c>
      <c r="F10" s="104" t="s">
        <v>278</v>
      </c>
      <c r="G10" s="76" t="s">
        <v>275</v>
      </c>
    </row>
    <row r="11" spans="1:1024" ht="184.8">
      <c r="A11" s="101" t="s">
        <v>279</v>
      </c>
      <c r="B11" s="76" t="s">
        <v>280</v>
      </c>
      <c r="C11" s="103" t="s">
        <v>281</v>
      </c>
      <c r="D11" s="103"/>
      <c r="E11" s="103"/>
      <c r="F11" s="104" t="s">
        <v>278</v>
      </c>
      <c r="G11" s="76" t="s">
        <v>275</v>
      </c>
    </row>
    <row r="13" spans="1:1024">
      <c r="A13" s="58" t="s">
        <v>85</v>
      </c>
    </row>
    <row r="14" spans="1:1024" ht="26.4">
      <c r="A14" s="61" t="s">
        <v>282</v>
      </c>
      <c r="B14" s="105" t="s">
        <v>283</v>
      </c>
    </row>
    <row r="20" spans="1:1">
      <c r="A20" s="23"/>
    </row>
    <row r="21" spans="1:1">
      <c r="A21" s="23"/>
    </row>
  </sheetData>
  <mergeCells count="1">
    <mergeCell ref="B7:D7"/>
  </mergeCells>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E387"/>
  <sheetViews>
    <sheetView topLeftCell="A346" zoomScale="85" zoomScaleNormal="85" workbookViewId="0">
      <selection activeCell="B387" sqref="B387"/>
    </sheetView>
  </sheetViews>
  <sheetFormatPr defaultColWidth="9.109375" defaultRowHeight="14.4"/>
  <cols>
    <col min="1" max="1" width="32.5546875" style="80" customWidth="1"/>
    <col min="2" max="2" width="26.109375" style="106" customWidth="1"/>
    <col min="3" max="3" width="25.21875" style="80" customWidth="1"/>
    <col min="4" max="5" width="24.88671875" style="80" customWidth="1"/>
    <col min="6" max="1019" width="9.109375" style="80"/>
    <col min="1020" max="1024" width="11.5546875" customWidth="1"/>
  </cols>
  <sheetData>
    <row r="1" spans="1:4" ht="15.6">
      <c r="A1" s="96" t="s">
        <v>284</v>
      </c>
    </row>
    <row r="2" spans="1:4">
      <c r="A2" s="26" t="s">
        <v>285</v>
      </c>
    </row>
    <row r="3" spans="1:4" s="12" customFormat="1" ht="13.8">
      <c r="A3" s="26" t="s">
        <v>286</v>
      </c>
      <c r="B3" s="107"/>
    </row>
    <row r="4" spans="1:4" ht="15" customHeight="1">
      <c r="A4" s="29" t="s">
        <v>9</v>
      </c>
      <c r="B4" s="108" t="s">
        <v>10</v>
      </c>
    </row>
    <row r="5" spans="1:4" ht="20.399999999999999" customHeight="1">
      <c r="A5" s="69">
        <v>44287</v>
      </c>
      <c r="B5" s="70" t="s">
        <v>12</v>
      </c>
    </row>
    <row r="6" spans="1:4" ht="27">
      <c r="A6" s="109" t="s">
        <v>287</v>
      </c>
      <c r="B6" s="110" t="s">
        <v>288</v>
      </c>
      <c r="C6" s="40" t="s">
        <v>289</v>
      </c>
      <c r="D6" s="40" t="s">
        <v>290</v>
      </c>
    </row>
    <row r="7" spans="1:4">
      <c r="A7" s="111" t="s">
        <v>291</v>
      </c>
      <c r="B7" s="70" t="s">
        <v>292</v>
      </c>
      <c r="C7" s="76">
        <v>25</v>
      </c>
      <c r="D7" s="76">
        <v>25</v>
      </c>
    </row>
    <row r="8" spans="1:4">
      <c r="A8" s="111"/>
      <c r="B8" s="70"/>
      <c r="C8" s="76"/>
      <c r="D8" s="76"/>
    </row>
    <row r="9" spans="1:4" ht="27">
      <c r="A9" s="112" t="s">
        <v>293</v>
      </c>
      <c r="B9" s="110" t="s">
        <v>294</v>
      </c>
      <c r="C9" s="40" t="s">
        <v>295</v>
      </c>
      <c r="D9" s="40"/>
    </row>
    <row r="10" spans="1:4">
      <c r="A10" s="113" t="s">
        <v>154</v>
      </c>
      <c r="B10" s="76">
        <v>64</v>
      </c>
      <c r="C10" s="70" t="s">
        <v>296</v>
      </c>
      <c r="D10" s="114"/>
    </row>
    <row r="11" spans="1:4">
      <c r="A11" s="113" t="s">
        <v>158</v>
      </c>
      <c r="B11" s="76">
        <v>16</v>
      </c>
      <c r="C11" s="70" t="s">
        <v>297</v>
      </c>
      <c r="D11" s="114"/>
    </row>
    <row r="12" spans="1:4">
      <c r="A12" s="113" t="s">
        <v>184</v>
      </c>
      <c r="B12" s="76"/>
      <c r="C12" s="70"/>
      <c r="D12" s="114"/>
    </row>
    <row r="13" spans="1:4">
      <c r="A13" s="113" t="s">
        <v>166</v>
      </c>
      <c r="B13" s="76">
        <v>20</v>
      </c>
      <c r="C13" s="70" t="s">
        <v>296</v>
      </c>
      <c r="D13" s="114"/>
    </row>
    <row r="14" spans="1:4">
      <c r="A14" s="113" t="s">
        <v>257</v>
      </c>
      <c r="B14" s="76"/>
      <c r="C14" s="70"/>
      <c r="D14" s="114"/>
    </row>
    <row r="15" spans="1:4">
      <c r="A15" s="113"/>
      <c r="B15" s="115"/>
      <c r="C15" s="114"/>
      <c r="D15" s="114"/>
    </row>
    <row r="16" spans="1:4">
      <c r="A16" s="113"/>
      <c r="B16" s="115"/>
      <c r="C16" s="114"/>
      <c r="D16" s="114"/>
    </row>
    <row r="17" spans="1:4">
      <c r="A17" s="113"/>
      <c r="B17" s="115"/>
      <c r="C17" s="114"/>
      <c r="D17" s="114"/>
    </row>
    <row r="18" spans="1:4">
      <c r="A18" s="113"/>
      <c r="B18" s="115"/>
      <c r="C18" s="114"/>
      <c r="D18" s="114"/>
    </row>
    <row r="19" spans="1:4">
      <c r="A19" s="112" t="s">
        <v>298</v>
      </c>
      <c r="B19" s="110" t="s">
        <v>299</v>
      </c>
      <c r="C19" s="114"/>
      <c r="D19" s="114"/>
    </row>
    <row r="20" spans="1:4">
      <c r="A20" s="73" t="s">
        <v>300</v>
      </c>
      <c r="B20" s="116"/>
      <c r="C20" s="76"/>
      <c r="D20" s="76"/>
    </row>
    <row r="21" spans="1:4">
      <c r="A21" s="73" t="s">
        <v>301</v>
      </c>
      <c r="B21" s="116"/>
      <c r="C21" s="76"/>
      <c r="D21" s="76"/>
    </row>
    <row r="22" spans="1:4">
      <c r="A22" s="73" t="s">
        <v>302</v>
      </c>
      <c r="B22" s="116"/>
      <c r="C22" s="76"/>
      <c r="D22" s="76"/>
    </row>
    <row r="23" spans="1:4">
      <c r="A23" s="73" t="s">
        <v>303</v>
      </c>
      <c r="B23" s="116"/>
      <c r="C23" s="76"/>
      <c r="D23" s="76"/>
    </row>
    <row r="24" spans="1:4">
      <c r="A24" s="73" t="s">
        <v>304</v>
      </c>
      <c r="B24" s="116"/>
      <c r="C24" s="76"/>
      <c r="D24" s="76"/>
    </row>
    <row r="25" spans="1:4">
      <c r="A25" s="73" t="s">
        <v>305</v>
      </c>
      <c r="B25" s="116"/>
      <c r="C25" s="76"/>
      <c r="D25" s="76"/>
    </row>
    <row r="26" spans="1:4">
      <c r="A26" s="73" t="s">
        <v>155</v>
      </c>
      <c r="B26" s="116">
        <v>4</v>
      </c>
      <c r="C26" s="76"/>
      <c r="D26" s="76"/>
    </row>
    <row r="27" spans="1:4">
      <c r="A27" s="73" t="s">
        <v>306</v>
      </c>
      <c r="B27" s="116"/>
      <c r="C27" s="76"/>
      <c r="D27" s="76"/>
    </row>
    <row r="28" spans="1:4">
      <c r="A28" s="73" t="s">
        <v>160</v>
      </c>
      <c r="B28" s="116"/>
      <c r="C28" s="76"/>
      <c r="D28" s="76"/>
    </row>
    <row r="29" spans="1:4">
      <c r="A29" s="73" t="s">
        <v>164</v>
      </c>
      <c r="B29" s="116">
        <v>8</v>
      </c>
      <c r="C29" s="76"/>
      <c r="D29" s="76"/>
    </row>
    <row r="30" spans="1:4">
      <c r="A30" s="73" t="s">
        <v>167</v>
      </c>
      <c r="B30" s="116"/>
      <c r="C30" s="76"/>
      <c r="D30" s="76"/>
    </row>
    <row r="31" spans="1:4">
      <c r="A31" s="73" t="s">
        <v>307</v>
      </c>
      <c r="B31" s="116"/>
      <c r="C31" s="76"/>
      <c r="D31" s="76"/>
    </row>
    <row r="32" spans="1:4">
      <c r="A32" s="73" t="s">
        <v>169</v>
      </c>
      <c r="B32" s="116">
        <v>4</v>
      </c>
      <c r="C32" s="76"/>
      <c r="D32" s="76"/>
    </row>
    <row r="33" spans="1:4">
      <c r="A33" s="73" t="s">
        <v>172</v>
      </c>
      <c r="B33" s="116">
        <v>4</v>
      </c>
      <c r="C33" s="76"/>
      <c r="D33" s="76"/>
    </row>
    <row r="34" spans="1:4">
      <c r="A34" s="73" t="s">
        <v>175</v>
      </c>
      <c r="B34" s="116">
        <v>4</v>
      </c>
      <c r="C34" s="76"/>
      <c r="D34" s="76"/>
    </row>
    <row r="35" spans="1:4">
      <c r="A35" s="73" t="s">
        <v>178</v>
      </c>
      <c r="B35" s="116">
        <v>8</v>
      </c>
      <c r="C35" s="76"/>
      <c r="D35" s="76"/>
    </row>
    <row r="36" spans="1:4">
      <c r="A36" s="73" t="s">
        <v>181</v>
      </c>
      <c r="B36" s="116"/>
      <c r="C36" s="76"/>
      <c r="D36" s="76"/>
    </row>
    <row r="37" spans="1:4">
      <c r="A37" s="73" t="s">
        <v>186</v>
      </c>
      <c r="B37" s="116"/>
      <c r="C37" s="76"/>
      <c r="D37" s="76"/>
    </row>
    <row r="38" spans="1:4">
      <c r="A38" s="73" t="s">
        <v>189</v>
      </c>
      <c r="B38" s="116"/>
      <c r="C38" s="76"/>
      <c r="D38" s="76"/>
    </row>
    <row r="39" spans="1:4">
      <c r="A39" s="73" t="s">
        <v>308</v>
      </c>
      <c r="B39" s="116"/>
      <c r="C39" s="76"/>
      <c r="D39" s="76"/>
    </row>
    <row r="40" spans="1:4">
      <c r="A40" s="73" t="s">
        <v>309</v>
      </c>
      <c r="B40" s="116"/>
      <c r="C40" s="76"/>
      <c r="D40" s="76"/>
    </row>
    <row r="41" spans="1:4">
      <c r="A41" s="73" t="s">
        <v>191</v>
      </c>
      <c r="B41" s="116">
        <v>8</v>
      </c>
      <c r="C41" s="76"/>
      <c r="D41" s="76"/>
    </row>
    <row r="42" spans="1:4">
      <c r="A42" s="73" t="s">
        <v>195</v>
      </c>
      <c r="B42" s="116">
        <v>8</v>
      </c>
      <c r="C42" s="76"/>
      <c r="D42" s="76"/>
    </row>
    <row r="43" spans="1:4">
      <c r="A43" s="73" t="s">
        <v>203</v>
      </c>
      <c r="B43" s="116"/>
      <c r="C43" s="76"/>
      <c r="D43" s="76"/>
    </row>
    <row r="44" spans="1:4">
      <c r="A44" s="73" t="s">
        <v>310</v>
      </c>
      <c r="B44" s="116"/>
      <c r="C44" s="76"/>
      <c r="D44" s="76"/>
    </row>
    <row r="45" spans="1:4">
      <c r="A45" s="73" t="s">
        <v>206</v>
      </c>
      <c r="B45" s="116"/>
      <c r="C45" s="76"/>
      <c r="D45" s="76"/>
    </row>
    <row r="46" spans="1:4">
      <c r="A46" s="73" t="s">
        <v>311</v>
      </c>
      <c r="B46" s="116"/>
      <c r="C46" s="76"/>
      <c r="D46" s="76"/>
    </row>
    <row r="47" spans="1:4">
      <c r="A47" s="73" t="s">
        <v>208</v>
      </c>
      <c r="B47" s="116"/>
      <c r="C47" s="76"/>
      <c r="D47" s="76"/>
    </row>
    <row r="48" spans="1:4">
      <c r="A48" s="73" t="s">
        <v>312</v>
      </c>
      <c r="B48" s="116"/>
      <c r="C48" s="76"/>
      <c r="D48" s="76"/>
    </row>
    <row r="49" spans="1:4">
      <c r="A49" s="73" t="s">
        <v>313</v>
      </c>
      <c r="B49" s="116"/>
      <c r="C49" s="76"/>
      <c r="D49" s="76"/>
    </row>
    <row r="50" spans="1:4">
      <c r="A50" s="73" t="s">
        <v>210</v>
      </c>
      <c r="B50" s="116"/>
      <c r="C50" s="76"/>
      <c r="D50" s="76"/>
    </row>
    <row r="51" spans="1:4">
      <c r="A51" s="73" t="s">
        <v>214</v>
      </c>
      <c r="B51" s="116">
        <v>4</v>
      </c>
      <c r="C51" s="76"/>
      <c r="D51" s="76"/>
    </row>
    <row r="52" spans="1:4">
      <c r="A52" s="73" t="s">
        <v>314</v>
      </c>
      <c r="B52" s="116"/>
      <c r="C52" s="76"/>
      <c r="D52" s="76"/>
    </row>
    <row r="53" spans="1:4">
      <c r="A53" s="73" t="s">
        <v>217</v>
      </c>
      <c r="B53" s="116">
        <v>4</v>
      </c>
      <c r="C53" s="76"/>
      <c r="D53" s="76"/>
    </row>
    <row r="54" spans="1:4">
      <c r="A54" s="73" t="s">
        <v>219</v>
      </c>
      <c r="B54" s="116"/>
      <c r="C54" s="76"/>
      <c r="D54" s="76"/>
    </row>
    <row r="55" spans="1:4">
      <c r="A55" s="73" t="s">
        <v>222</v>
      </c>
      <c r="B55" s="116">
        <v>4</v>
      </c>
      <c r="C55" s="76"/>
      <c r="D55" s="76"/>
    </row>
    <row r="56" spans="1:4">
      <c r="A56" s="73" t="s">
        <v>225</v>
      </c>
      <c r="B56" s="116"/>
      <c r="C56" s="76"/>
      <c r="D56" s="76"/>
    </row>
    <row r="57" spans="1:4">
      <c r="A57" s="73" t="s">
        <v>315</v>
      </c>
      <c r="B57" s="116"/>
      <c r="C57" s="76"/>
      <c r="D57" s="76"/>
    </row>
    <row r="58" spans="1:4">
      <c r="A58" s="73" t="s">
        <v>316</v>
      </c>
      <c r="B58" s="116"/>
      <c r="C58" s="76"/>
      <c r="D58" s="76"/>
    </row>
    <row r="59" spans="1:4">
      <c r="A59" s="73" t="s">
        <v>317</v>
      </c>
      <c r="B59" s="116"/>
      <c r="C59" s="76"/>
      <c r="D59" s="76"/>
    </row>
    <row r="60" spans="1:4">
      <c r="A60" s="73" t="s">
        <v>318</v>
      </c>
      <c r="B60" s="116"/>
      <c r="C60" s="76"/>
      <c r="D60" s="76"/>
    </row>
    <row r="61" spans="1:4">
      <c r="A61" s="73" t="s">
        <v>232</v>
      </c>
      <c r="B61" s="116">
        <v>8</v>
      </c>
      <c r="C61" s="76"/>
      <c r="D61" s="76"/>
    </row>
    <row r="62" spans="1:4">
      <c r="A62" s="73" t="s">
        <v>234</v>
      </c>
      <c r="B62" s="116">
        <v>8</v>
      </c>
      <c r="C62" s="76"/>
      <c r="D62" s="76"/>
    </row>
    <row r="63" spans="1:4">
      <c r="A63" s="73" t="s">
        <v>236</v>
      </c>
      <c r="B63" s="116">
        <v>4</v>
      </c>
      <c r="C63" s="76"/>
      <c r="D63" s="76"/>
    </row>
    <row r="64" spans="1:4">
      <c r="A64" s="73" t="s">
        <v>319</v>
      </c>
      <c r="B64" s="116"/>
      <c r="C64" s="76"/>
      <c r="D64" s="76"/>
    </row>
    <row r="65" spans="1:4">
      <c r="A65" s="73" t="s">
        <v>240</v>
      </c>
      <c r="B65" s="116">
        <v>4</v>
      </c>
      <c r="C65" s="76"/>
      <c r="D65" s="76"/>
    </row>
    <row r="66" spans="1:4">
      <c r="A66" s="73" t="s">
        <v>247</v>
      </c>
      <c r="B66" s="116"/>
      <c r="C66" s="76"/>
      <c r="D66" s="76"/>
    </row>
    <row r="67" spans="1:4">
      <c r="A67" s="73" t="s">
        <v>254</v>
      </c>
      <c r="B67" s="116">
        <v>8</v>
      </c>
      <c r="C67" s="76"/>
      <c r="D67" s="76"/>
    </row>
    <row r="68" spans="1:4">
      <c r="A68" s="73" t="s">
        <v>320</v>
      </c>
      <c r="B68" s="116"/>
      <c r="C68" s="76"/>
      <c r="D68" s="76"/>
    </row>
    <row r="69" spans="1:4">
      <c r="A69" s="117" t="s">
        <v>321</v>
      </c>
      <c r="B69" s="116">
        <f>SUM(B20:B68)</f>
        <v>92</v>
      </c>
      <c r="C69" s="76"/>
      <c r="D69" s="76"/>
    </row>
    <row r="70" spans="1:4">
      <c r="A70" s="73" t="s">
        <v>322</v>
      </c>
      <c r="B70" s="116"/>
      <c r="C70" s="76"/>
      <c r="D70" s="76"/>
    </row>
    <row r="71" spans="1:4">
      <c r="A71" s="73" t="s">
        <v>323</v>
      </c>
      <c r="B71" s="116">
        <v>4</v>
      </c>
      <c r="C71" s="76"/>
      <c r="D71" s="76"/>
    </row>
    <row r="72" spans="1:4">
      <c r="A72" s="73" t="s">
        <v>324</v>
      </c>
      <c r="B72" s="116"/>
      <c r="C72" s="76"/>
      <c r="D72" s="76"/>
    </row>
    <row r="73" spans="1:4">
      <c r="A73" s="73" t="s">
        <v>325</v>
      </c>
      <c r="B73" s="116"/>
      <c r="C73" s="76"/>
      <c r="D73" s="76"/>
    </row>
    <row r="74" spans="1:4">
      <c r="A74" s="73" t="s">
        <v>326</v>
      </c>
      <c r="B74" s="116"/>
      <c r="C74" s="76"/>
      <c r="D74" s="76"/>
    </row>
    <row r="75" spans="1:4">
      <c r="A75" s="73" t="s">
        <v>327</v>
      </c>
      <c r="B75" s="116">
        <v>4</v>
      </c>
      <c r="C75" s="76"/>
      <c r="D75" s="76"/>
    </row>
    <row r="76" spans="1:4" ht="27">
      <c r="A76" s="109" t="s">
        <v>287</v>
      </c>
      <c r="B76" s="110" t="s">
        <v>288</v>
      </c>
      <c r="C76" s="40" t="s">
        <v>289</v>
      </c>
      <c r="D76" s="40" t="s">
        <v>290</v>
      </c>
    </row>
    <row r="77" spans="1:4">
      <c r="A77" s="111" t="s">
        <v>328</v>
      </c>
      <c r="B77" s="70" t="s">
        <v>329</v>
      </c>
      <c r="C77" s="76">
        <f>+D77</f>
        <v>88</v>
      </c>
      <c r="D77" s="76">
        <v>88</v>
      </c>
    </row>
    <row r="78" spans="1:4">
      <c r="A78" s="111"/>
      <c r="B78" s="70"/>
      <c r="C78" s="76"/>
      <c r="D78" s="76"/>
    </row>
    <row r="79" spans="1:4" ht="27">
      <c r="A79" s="112" t="s">
        <v>293</v>
      </c>
      <c r="B79" s="110" t="s">
        <v>294</v>
      </c>
      <c r="C79" s="40" t="s">
        <v>295</v>
      </c>
      <c r="D79" s="40" t="s">
        <v>330</v>
      </c>
    </row>
    <row r="80" spans="1:4" ht="40.200000000000003">
      <c r="A80" s="113" t="s">
        <v>154</v>
      </c>
      <c r="B80" s="116">
        <f>ROUND(D80/$C$77*100,2)</f>
        <v>77.27</v>
      </c>
      <c r="C80" s="114" t="s">
        <v>331</v>
      </c>
      <c r="D80" s="76">
        <v>68</v>
      </c>
    </row>
    <row r="81" spans="1:4" ht="27">
      <c r="A81" s="113" t="s">
        <v>158</v>
      </c>
      <c r="B81" s="116">
        <f>ROUND(D81/$C$77*100,2)</f>
        <v>10.23</v>
      </c>
      <c r="C81" s="114" t="s">
        <v>332</v>
      </c>
      <c r="D81" s="76">
        <v>9</v>
      </c>
    </row>
    <row r="82" spans="1:4" ht="40.200000000000003">
      <c r="A82" s="113" t="s">
        <v>184</v>
      </c>
      <c r="B82" s="116">
        <f>ROUND(D82/$C$77*100,2)</f>
        <v>5.68</v>
      </c>
      <c r="C82" s="114" t="s">
        <v>331</v>
      </c>
      <c r="D82" s="76">
        <v>5</v>
      </c>
    </row>
    <row r="83" spans="1:4">
      <c r="A83" s="113" t="s">
        <v>166</v>
      </c>
      <c r="B83" s="116">
        <f>ROUND(D83/$C$77*100,2)</f>
        <v>2.27</v>
      </c>
      <c r="C83" s="114" t="s">
        <v>333</v>
      </c>
      <c r="D83" s="76">
        <v>2</v>
      </c>
    </row>
    <row r="84" spans="1:4" ht="27">
      <c r="A84" s="113" t="s">
        <v>334</v>
      </c>
      <c r="B84" s="116">
        <f>ROUND(D84/$C$77*100,2)</f>
        <v>4.55</v>
      </c>
      <c r="C84" s="114" t="s">
        <v>335</v>
      </c>
      <c r="D84" s="76">
        <v>4</v>
      </c>
    </row>
    <row r="85" spans="1:4">
      <c r="A85" s="113"/>
      <c r="B85" s="116"/>
      <c r="C85" s="114"/>
      <c r="D85" s="114"/>
    </row>
    <row r="86" spans="1:4">
      <c r="A86" s="113"/>
      <c r="B86" s="116"/>
      <c r="C86" s="114"/>
      <c r="D86" s="114"/>
    </row>
    <row r="87" spans="1:4">
      <c r="A87" s="113"/>
      <c r="B87" s="116"/>
      <c r="C87" s="114"/>
      <c r="D87" s="114"/>
    </row>
    <row r="88" spans="1:4">
      <c r="A88" s="113"/>
      <c r="B88" s="116"/>
      <c r="C88" s="114"/>
      <c r="D88" s="114"/>
    </row>
    <row r="89" spans="1:4">
      <c r="A89" s="112" t="s">
        <v>298</v>
      </c>
      <c r="B89" s="40" t="s">
        <v>299</v>
      </c>
      <c r="C89" s="40" t="s">
        <v>330</v>
      </c>
      <c r="D89" s="114"/>
    </row>
    <row r="90" spans="1:4">
      <c r="A90" s="73" t="s">
        <v>300</v>
      </c>
      <c r="B90" s="116"/>
      <c r="C90" s="76"/>
      <c r="D90" s="76"/>
    </row>
    <row r="91" spans="1:4">
      <c r="A91" s="73" t="s">
        <v>301</v>
      </c>
      <c r="B91" s="116"/>
      <c r="C91" s="76"/>
      <c r="D91" s="76"/>
    </row>
    <row r="92" spans="1:4">
      <c r="A92" s="73" t="s">
        <v>302</v>
      </c>
      <c r="B92" s="116"/>
      <c r="C92" s="76"/>
      <c r="D92" s="76"/>
    </row>
    <row r="93" spans="1:4">
      <c r="A93" s="73" t="s">
        <v>303</v>
      </c>
      <c r="B93" s="116"/>
      <c r="C93" s="76"/>
      <c r="D93" s="76"/>
    </row>
    <row r="94" spans="1:4">
      <c r="A94" s="73" t="s">
        <v>304</v>
      </c>
      <c r="B94" s="116"/>
      <c r="C94" s="76"/>
      <c r="D94" s="76"/>
    </row>
    <row r="95" spans="1:4">
      <c r="A95" s="73" t="s">
        <v>305</v>
      </c>
      <c r="B95" s="116"/>
      <c r="C95" s="76"/>
      <c r="D95" s="76"/>
    </row>
    <row r="96" spans="1:4">
      <c r="A96" s="73" t="s">
        <v>155</v>
      </c>
      <c r="B96" s="116">
        <f>ROUND(C96/$C$77*100,2)</f>
        <v>11.36</v>
      </c>
      <c r="C96" s="76">
        <v>10</v>
      </c>
      <c r="D96" s="76"/>
    </row>
    <row r="97" spans="1:4">
      <c r="A97" s="73" t="s">
        <v>306</v>
      </c>
      <c r="B97" s="116"/>
      <c r="C97" s="76"/>
      <c r="D97" s="76"/>
    </row>
    <row r="98" spans="1:4">
      <c r="A98" s="73" t="s">
        <v>160</v>
      </c>
      <c r="B98" s="116"/>
      <c r="C98" s="76"/>
      <c r="D98" s="76"/>
    </row>
    <row r="99" spans="1:4">
      <c r="A99" s="73" t="s">
        <v>164</v>
      </c>
      <c r="B99" s="116">
        <f>ROUND(C99/$C$77*100,2)</f>
        <v>3.41</v>
      </c>
      <c r="C99" s="76">
        <v>3</v>
      </c>
      <c r="D99" s="76"/>
    </row>
    <row r="100" spans="1:4">
      <c r="A100" s="73" t="s">
        <v>307</v>
      </c>
      <c r="B100" s="116"/>
      <c r="C100" s="76"/>
      <c r="D100" s="76"/>
    </row>
    <row r="101" spans="1:4">
      <c r="A101" s="73" t="s">
        <v>169</v>
      </c>
      <c r="B101" s="116"/>
      <c r="C101" s="76"/>
      <c r="D101" s="76"/>
    </row>
    <row r="102" spans="1:4">
      <c r="A102" s="73" t="s">
        <v>172</v>
      </c>
      <c r="B102" s="116"/>
      <c r="C102" s="76"/>
      <c r="D102" s="76"/>
    </row>
    <row r="103" spans="1:4">
      <c r="A103" s="73" t="s">
        <v>175</v>
      </c>
      <c r="B103" s="116"/>
      <c r="C103" s="76"/>
      <c r="D103" s="76"/>
    </row>
    <row r="104" spans="1:4">
      <c r="A104" s="73" t="s">
        <v>178</v>
      </c>
      <c r="B104" s="116">
        <f>ROUND(C104/$C$77*100,2)</f>
        <v>19.32</v>
      </c>
      <c r="C104" s="76">
        <v>17</v>
      </c>
      <c r="D104" s="76"/>
    </row>
    <row r="105" spans="1:4">
      <c r="A105" s="73" t="s">
        <v>181</v>
      </c>
      <c r="B105" s="116"/>
      <c r="C105" s="76"/>
      <c r="D105" s="76"/>
    </row>
    <row r="106" spans="1:4">
      <c r="A106" s="73" t="s">
        <v>186</v>
      </c>
      <c r="B106" s="116">
        <f>ROUND(C106/$C$77*100,2)</f>
        <v>6.82</v>
      </c>
      <c r="C106" s="76">
        <v>6</v>
      </c>
      <c r="D106" s="76"/>
    </row>
    <row r="107" spans="1:4">
      <c r="A107" s="73" t="s">
        <v>189</v>
      </c>
      <c r="B107" s="116"/>
      <c r="C107" s="76"/>
      <c r="D107" s="76"/>
    </row>
    <row r="108" spans="1:4">
      <c r="A108" s="73" t="s">
        <v>308</v>
      </c>
      <c r="B108" s="116"/>
      <c r="C108" s="76"/>
      <c r="D108" s="76"/>
    </row>
    <row r="109" spans="1:4">
      <c r="A109" s="73" t="s">
        <v>309</v>
      </c>
      <c r="B109" s="116"/>
      <c r="C109" s="76"/>
      <c r="D109" s="76"/>
    </row>
    <row r="110" spans="1:4">
      <c r="A110" s="73" t="s">
        <v>191</v>
      </c>
      <c r="B110" s="116">
        <f>ROUND(C110/$C$77*100,2)</f>
        <v>1.1399999999999999</v>
      </c>
      <c r="C110" s="76">
        <v>1</v>
      </c>
      <c r="D110" s="76"/>
    </row>
    <row r="111" spans="1:4">
      <c r="A111" s="73" t="s">
        <v>195</v>
      </c>
      <c r="B111" s="116">
        <f>ROUND(C111/$C$77*100,2)</f>
        <v>21.59</v>
      </c>
      <c r="C111" s="76">
        <v>19</v>
      </c>
      <c r="D111" s="76"/>
    </row>
    <row r="112" spans="1:4">
      <c r="A112" s="73" t="s">
        <v>203</v>
      </c>
      <c r="B112" s="116"/>
      <c r="C112" s="76"/>
      <c r="D112" s="76"/>
    </row>
    <row r="113" spans="1:4">
      <c r="A113" s="73" t="s">
        <v>310</v>
      </c>
      <c r="B113" s="116"/>
      <c r="C113" s="76"/>
      <c r="D113" s="76"/>
    </row>
    <row r="114" spans="1:4">
      <c r="A114" s="73" t="s">
        <v>206</v>
      </c>
      <c r="B114" s="116"/>
      <c r="C114" s="76"/>
      <c r="D114" s="76"/>
    </row>
    <row r="115" spans="1:4">
      <c r="A115" s="73" t="s">
        <v>311</v>
      </c>
      <c r="B115" s="116"/>
      <c r="C115" s="76"/>
      <c r="D115" s="76"/>
    </row>
    <row r="116" spans="1:4">
      <c r="A116" s="73" t="s">
        <v>208</v>
      </c>
      <c r="B116" s="116"/>
      <c r="C116" s="76"/>
      <c r="D116" s="76"/>
    </row>
    <row r="117" spans="1:4">
      <c r="A117" s="73" t="s">
        <v>312</v>
      </c>
      <c r="B117" s="116"/>
      <c r="C117" s="76"/>
      <c r="D117" s="76"/>
    </row>
    <row r="118" spans="1:4">
      <c r="A118" s="73" t="s">
        <v>313</v>
      </c>
      <c r="B118" s="116"/>
      <c r="C118" s="76"/>
      <c r="D118" s="76"/>
    </row>
    <row r="119" spans="1:4">
      <c r="A119" s="73" t="s">
        <v>210</v>
      </c>
      <c r="B119" s="116"/>
      <c r="C119" s="76"/>
      <c r="D119" s="76"/>
    </row>
    <row r="120" spans="1:4">
      <c r="A120" s="73" t="s">
        <v>214</v>
      </c>
      <c r="B120" s="116">
        <f>ROUND(C120/$C$77*100,2)</f>
        <v>1.1399999999999999</v>
      </c>
      <c r="C120" s="76">
        <v>1</v>
      </c>
      <c r="D120" s="76"/>
    </row>
    <row r="121" spans="1:4">
      <c r="A121" s="73" t="s">
        <v>314</v>
      </c>
      <c r="B121" s="116"/>
      <c r="C121" s="76"/>
      <c r="D121" s="76"/>
    </row>
    <row r="122" spans="1:4">
      <c r="A122" s="73" t="s">
        <v>217</v>
      </c>
      <c r="B122" s="116"/>
      <c r="C122" s="76"/>
      <c r="D122" s="76"/>
    </row>
    <row r="123" spans="1:4">
      <c r="A123" s="73" t="s">
        <v>219</v>
      </c>
      <c r="B123" s="116"/>
      <c r="C123" s="76"/>
      <c r="D123" s="76"/>
    </row>
    <row r="124" spans="1:4">
      <c r="A124" s="73" t="s">
        <v>222</v>
      </c>
      <c r="B124" s="116">
        <f>ROUND(C124/$C$77*100,2)</f>
        <v>5.68</v>
      </c>
      <c r="C124" s="76">
        <v>5</v>
      </c>
      <c r="D124" s="76"/>
    </row>
    <row r="125" spans="1:4">
      <c r="A125" s="73" t="s">
        <v>225</v>
      </c>
      <c r="B125" s="116"/>
      <c r="C125" s="76"/>
      <c r="D125" s="76"/>
    </row>
    <row r="126" spans="1:4">
      <c r="A126" s="73" t="s">
        <v>315</v>
      </c>
      <c r="B126" s="118"/>
      <c r="C126" s="76"/>
      <c r="D126" s="76"/>
    </row>
    <row r="127" spans="1:4">
      <c r="A127" s="73" t="s">
        <v>316</v>
      </c>
      <c r="B127" s="118"/>
      <c r="C127" s="76"/>
      <c r="D127" s="76"/>
    </row>
    <row r="128" spans="1:4">
      <c r="A128" s="73" t="s">
        <v>317</v>
      </c>
      <c r="B128" s="118"/>
      <c r="C128" s="76"/>
      <c r="D128" s="76"/>
    </row>
    <row r="129" spans="1:6">
      <c r="A129" s="73" t="s">
        <v>318</v>
      </c>
      <c r="B129" s="118"/>
      <c r="C129" s="76"/>
      <c r="D129" s="76"/>
    </row>
    <row r="130" spans="1:6">
      <c r="A130" s="73" t="s">
        <v>232</v>
      </c>
      <c r="B130" s="118"/>
      <c r="C130" s="76"/>
      <c r="D130" s="76"/>
    </row>
    <row r="131" spans="1:6">
      <c r="A131" s="73" t="s">
        <v>234</v>
      </c>
      <c r="B131" s="116">
        <f>ROUND(C131/$C$77*100,2)</f>
        <v>1.1399999999999999</v>
      </c>
      <c r="C131" s="76">
        <v>1</v>
      </c>
      <c r="D131" s="76"/>
    </row>
    <row r="132" spans="1:6">
      <c r="A132" s="73" t="s">
        <v>236</v>
      </c>
      <c r="B132" s="116">
        <f>ROUND(C132/$C$77*100,2)</f>
        <v>2.27</v>
      </c>
      <c r="C132" s="76">
        <v>2</v>
      </c>
      <c r="D132" s="76"/>
    </row>
    <row r="133" spans="1:6">
      <c r="A133" s="73" t="s">
        <v>319</v>
      </c>
      <c r="B133" s="118"/>
      <c r="C133" s="76"/>
      <c r="D133" s="76"/>
    </row>
    <row r="134" spans="1:6">
      <c r="A134" s="73" t="s">
        <v>240</v>
      </c>
      <c r="B134" s="118"/>
      <c r="C134" s="76"/>
      <c r="D134" s="76"/>
    </row>
    <row r="135" spans="1:6">
      <c r="A135" s="73" t="s">
        <v>247</v>
      </c>
      <c r="B135" s="118"/>
      <c r="C135" s="76"/>
      <c r="D135" s="76"/>
    </row>
    <row r="136" spans="1:6">
      <c r="A136" s="73" t="s">
        <v>254</v>
      </c>
      <c r="B136" s="116">
        <f>ROUND(C136/$C$77*100,2)</f>
        <v>10.23</v>
      </c>
      <c r="C136" s="76">
        <v>9</v>
      </c>
      <c r="D136" s="76"/>
    </row>
    <row r="137" spans="1:6">
      <c r="A137" s="73" t="s">
        <v>320</v>
      </c>
      <c r="B137" s="116"/>
      <c r="C137" s="76"/>
      <c r="D137" s="76"/>
    </row>
    <row r="138" spans="1:6">
      <c r="A138" s="117" t="s">
        <v>321</v>
      </c>
      <c r="B138" s="116">
        <f>SUM(B90:B137)</f>
        <v>84.100000000000009</v>
      </c>
      <c r="C138" s="76">
        <f>SUM(C90:C137)</f>
        <v>74</v>
      </c>
      <c r="D138" s="76"/>
    </row>
    <row r="139" spans="1:6">
      <c r="A139" s="73" t="s">
        <v>322</v>
      </c>
      <c r="B139" s="116">
        <f>ROUND(C139/$C$77*100,2)</f>
        <v>14.77</v>
      </c>
      <c r="C139" s="76">
        <v>13</v>
      </c>
      <c r="D139" s="76"/>
      <c r="F139" s="80">
        <v>2</v>
      </c>
    </row>
    <row r="140" spans="1:6">
      <c r="A140" s="73" t="s">
        <v>323</v>
      </c>
      <c r="B140" s="116"/>
      <c r="C140" s="76"/>
      <c r="D140" s="76"/>
    </row>
    <row r="141" spans="1:6">
      <c r="A141" s="73" t="s">
        <v>324</v>
      </c>
      <c r="B141" s="116"/>
      <c r="C141" s="76"/>
      <c r="D141" s="76"/>
    </row>
    <row r="142" spans="1:6">
      <c r="A142" s="73" t="s">
        <v>325</v>
      </c>
      <c r="B142" s="116"/>
      <c r="C142" s="76"/>
      <c r="D142" s="76"/>
    </row>
    <row r="143" spans="1:6">
      <c r="A143" s="73" t="s">
        <v>326</v>
      </c>
      <c r="B143" s="116"/>
      <c r="C143" s="76"/>
      <c r="D143" s="76"/>
    </row>
    <row r="144" spans="1:6">
      <c r="A144" s="73" t="s">
        <v>327</v>
      </c>
      <c r="B144" s="116"/>
      <c r="C144" s="76"/>
      <c r="D144" s="76"/>
    </row>
    <row r="145" spans="1:4">
      <c r="A145" s="73"/>
      <c r="B145" s="116"/>
      <c r="C145" s="76"/>
      <c r="D145" s="76"/>
    </row>
    <row r="146" spans="1:4">
      <c r="A146" s="73" t="s">
        <v>336</v>
      </c>
      <c r="B146" s="118"/>
      <c r="C146" s="76"/>
      <c r="D146" s="76"/>
    </row>
    <row r="147" spans="1:4">
      <c r="A147" s="73"/>
      <c r="B147" s="118"/>
      <c r="C147" s="76"/>
      <c r="D147" s="76"/>
    </row>
    <row r="148" spans="1:4" ht="27">
      <c r="A148" s="109" t="s">
        <v>287</v>
      </c>
      <c r="B148" s="110" t="s">
        <v>288</v>
      </c>
      <c r="C148" s="40" t="s">
        <v>289</v>
      </c>
      <c r="D148" s="40" t="s">
        <v>290</v>
      </c>
    </row>
    <row r="149" spans="1:4">
      <c r="A149" s="111" t="s">
        <v>337</v>
      </c>
      <c r="B149" s="70" t="s">
        <v>329</v>
      </c>
      <c r="C149" s="76">
        <f>+D149</f>
        <v>131</v>
      </c>
      <c r="D149" s="76">
        <v>131</v>
      </c>
    </row>
    <row r="150" spans="1:4">
      <c r="A150" s="111"/>
      <c r="B150" s="70"/>
      <c r="C150" s="76"/>
      <c r="D150" s="76"/>
    </row>
    <row r="151" spans="1:4" ht="27">
      <c r="A151" s="112" t="s">
        <v>293</v>
      </c>
      <c r="B151" s="110" t="s">
        <v>294</v>
      </c>
      <c r="C151" s="40" t="s">
        <v>295</v>
      </c>
      <c r="D151" s="40" t="s">
        <v>330</v>
      </c>
    </row>
    <row r="152" spans="1:4" ht="40.200000000000003">
      <c r="A152" s="113" t="s">
        <v>154</v>
      </c>
      <c r="B152" s="115">
        <f>ROUND(D152/$C$149*100,2)</f>
        <v>78.63</v>
      </c>
      <c r="C152" s="119" t="s">
        <v>338</v>
      </c>
      <c r="D152" s="114">
        <v>103</v>
      </c>
    </row>
    <row r="153" spans="1:4" ht="27">
      <c r="A153" s="113" t="s">
        <v>158</v>
      </c>
      <c r="B153" s="115">
        <f>ROUND(D153/$C$149*100,2)</f>
        <v>9.16</v>
      </c>
      <c r="C153" s="119" t="s">
        <v>339</v>
      </c>
      <c r="D153" s="114">
        <v>12</v>
      </c>
    </row>
    <row r="154" spans="1:4">
      <c r="A154" s="113" t="s">
        <v>184</v>
      </c>
      <c r="B154" s="115">
        <f>ROUND(D154/$C$149*100,2)</f>
        <v>7.63</v>
      </c>
      <c r="C154" s="119" t="s">
        <v>340</v>
      </c>
      <c r="D154" s="114">
        <v>10</v>
      </c>
    </row>
    <row r="155" spans="1:4">
      <c r="A155" s="113" t="s">
        <v>166</v>
      </c>
      <c r="B155" s="115">
        <f>ROUND(D155/$C$149*100,2)</f>
        <v>0</v>
      </c>
      <c r="C155" s="119" t="s">
        <v>333</v>
      </c>
      <c r="D155" s="114">
        <v>0</v>
      </c>
    </row>
    <row r="156" spans="1:4" ht="27">
      <c r="A156" s="113" t="s">
        <v>334</v>
      </c>
      <c r="B156" s="115">
        <f>ROUND(D156/$C$149*100,2)</f>
        <v>4.58</v>
      </c>
      <c r="C156" s="119" t="s">
        <v>339</v>
      </c>
      <c r="D156" s="114">
        <v>6</v>
      </c>
    </row>
    <row r="157" spans="1:4">
      <c r="A157" s="113"/>
      <c r="B157" s="115"/>
      <c r="C157" s="114"/>
      <c r="D157" s="114"/>
    </row>
    <row r="158" spans="1:4">
      <c r="A158" s="113"/>
      <c r="B158" s="115"/>
      <c r="C158" s="114"/>
      <c r="D158" s="114"/>
    </row>
    <row r="159" spans="1:4">
      <c r="A159" s="113"/>
      <c r="B159" s="115"/>
      <c r="C159" s="114"/>
      <c r="D159" s="114"/>
    </row>
    <row r="160" spans="1:4">
      <c r="A160" s="113"/>
      <c r="B160" s="115"/>
      <c r="C160" s="114"/>
      <c r="D160" s="114"/>
    </row>
    <row r="161" spans="1:4">
      <c r="A161" s="112" t="s">
        <v>298</v>
      </c>
      <c r="B161" s="110" t="s">
        <v>299</v>
      </c>
      <c r="C161" s="40" t="s">
        <v>330</v>
      </c>
      <c r="D161" s="114"/>
    </row>
    <row r="162" spans="1:4">
      <c r="A162" s="73" t="s">
        <v>300</v>
      </c>
      <c r="B162" s="118"/>
      <c r="C162" s="76"/>
      <c r="D162" s="76"/>
    </row>
    <row r="163" spans="1:4">
      <c r="A163" s="73" t="s">
        <v>301</v>
      </c>
      <c r="B163" s="118"/>
      <c r="C163" s="76"/>
      <c r="D163" s="76"/>
    </row>
    <row r="164" spans="1:4">
      <c r="A164" s="73" t="s">
        <v>302</v>
      </c>
      <c r="B164" s="118"/>
      <c r="C164" s="76"/>
      <c r="D164" s="76"/>
    </row>
    <row r="165" spans="1:4">
      <c r="A165" s="73" t="s">
        <v>303</v>
      </c>
      <c r="B165" s="118">
        <f>ROUND(C165/$D$149*100,2)</f>
        <v>0.76</v>
      </c>
      <c r="C165" s="76">
        <v>1</v>
      </c>
      <c r="D165" s="76"/>
    </row>
    <row r="166" spans="1:4">
      <c r="A166" s="73" t="s">
        <v>304</v>
      </c>
      <c r="B166" s="118"/>
      <c r="C166" s="76"/>
      <c r="D166" s="76"/>
    </row>
    <row r="167" spans="1:4">
      <c r="A167" s="73" t="s">
        <v>305</v>
      </c>
      <c r="B167" s="118"/>
      <c r="C167" s="76"/>
      <c r="D167" s="76"/>
    </row>
    <row r="168" spans="1:4">
      <c r="A168" s="73" t="s">
        <v>155</v>
      </c>
      <c r="B168" s="118">
        <f>ROUND(C168/$D$149*100,2)</f>
        <v>0.76</v>
      </c>
      <c r="C168" s="76">
        <v>1</v>
      </c>
      <c r="D168" s="76"/>
    </row>
    <row r="169" spans="1:4">
      <c r="A169" s="73" t="s">
        <v>306</v>
      </c>
      <c r="B169" s="118"/>
      <c r="C169" s="76"/>
      <c r="D169" s="76"/>
    </row>
    <row r="170" spans="1:4">
      <c r="A170" s="73" t="s">
        <v>160</v>
      </c>
      <c r="B170" s="118"/>
      <c r="C170" s="76"/>
      <c r="D170" s="76"/>
    </row>
    <row r="171" spans="1:4">
      <c r="A171" s="73" t="s">
        <v>164</v>
      </c>
      <c r="B171" s="118">
        <f>ROUND(C171/$D$149*100,2)</f>
        <v>4.58</v>
      </c>
      <c r="C171" s="76">
        <v>6</v>
      </c>
      <c r="D171" s="76"/>
    </row>
    <row r="172" spans="1:4">
      <c r="A172" s="73" t="s">
        <v>307</v>
      </c>
      <c r="B172" s="118"/>
      <c r="C172" s="76"/>
      <c r="D172" s="76"/>
    </row>
    <row r="173" spans="1:4">
      <c r="A173" s="73" t="s">
        <v>169</v>
      </c>
      <c r="B173" s="118">
        <f>ROUND(C173/$D$149*100,2)</f>
        <v>3.82</v>
      </c>
      <c r="C173" s="76">
        <v>5</v>
      </c>
      <c r="D173" s="76"/>
    </row>
    <row r="174" spans="1:4">
      <c r="A174" s="73" t="s">
        <v>172</v>
      </c>
      <c r="B174" s="118"/>
      <c r="C174" s="76"/>
      <c r="D174" s="76"/>
    </row>
    <row r="175" spans="1:4">
      <c r="A175" s="73" t="s">
        <v>175</v>
      </c>
      <c r="B175" s="118"/>
      <c r="C175" s="76"/>
      <c r="D175" s="76"/>
    </row>
    <row r="176" spans="1:4">
      <c r="A176" s="73" t="s">
        <v>178</v>
      </c>
      <c r="B176" s="118"/>
      <c r="C176" s="76"/>
      <c r="D176" s="76"/>
    </row>
    <row r="177" spans="1:4">
      <c r="A177" s="73" t="s">
        <v>181</v>
      </c>
      <c r="B177" s="118"/>
      <c r="C177" s="76"/>
      <c r="D177" s="76"/>
    </row>
    <row r="178" spans="1:4">
      <c r="A178" s="73" t="s">
        <v>186</v>
      </c>
      <c r="B178" s="118">
        <f>ROUND(C178/$D$149*100,2)</f>
        <v>8.4</v>
      </c>
      <c r="C178" s="76">
        <v>11</v>
      </c>
      <c r="D178" s="76"/>
    </row>
    <row r="179" spans="1:4">
      <c r="A179" s="73" t="s">
        <v>189</v>
      </c>
      <c r="B179" s="118">
        <f>ROUND(C179/$D$149*100,2)</f>
        <v>2.29</v>
      </c>
      <c r="C179" s="76">
        <v>3</v>
      </c>
      <c r="D179" s="76"/>
    </row>
    <row r="180" spans="1:4">
      <c r="A180" s="73" t="s">
        <v>308</v>
      </c>
      <c r="B180" s="118"/>
      <c r="C180" s="76"/>
      <c r="D180" s="76"/>
    </row>
    <row r="181" spans="1:4">
      <c r="A181" s="73" t="s">
        <v>309</v>
      </c>
      <c r="B181" s="118"/>
      <c r="C181" s="76"/>
      <c r="D181" s="76"/>
    </row>
    <row r="182" spans="1:4">
      <c r="A182" s="73" t="s">
        <v>191</v>
      </c>
      <c r="B182" s="118">
        <f>ROUND(C182/$D$149*100,2)</f>
        <v>7.63</v>
      </c>
      <c r="C182" s="76">
        <v>10</v>
      </c>
      <c r="D182" s="76"/>
    </row>
    <row r="183" spans="1:4">
      <c r="A183" s="73" t="s">
        <v>195</v>
      </c>
      <c r="B183" s="118">
        <f>ROUND(C183/$D$149*100,2)</f>
        <v>6.87</v>
      </c>
      <c r="C183" s="76">
        <v>9</v>
      </c>
      <c r="D183" s="76"/>
    </row>
    <row r="184" spans="1:4">
      <c r="A184" s="73" t="s">
        <v>203</v>
      </c>
      <c r="B184" s="118"/>
      <c r="C184" s="76"/>
      <c r="D184" s="76"/>
    </row>
    <row r="185" spans="1:4">
      <c r="A185" s="73" t="s">
        <v>310</v>
      </c>
      <c r="B185" s="118"/>
      <c r="C185" s="76"/>
      <c r="D185" s="76"/>
    </row>
    <row r="186" spans="1:4">
      <c r="A186" s="73" t="s">
        <v>206</v>
      </c>
      <c r="B186" s="118"/>
      <c r="C186" s="76"/>
      <c r="D186" s="76"/>
    </row>
    <row r="187" spans="1:4">
      <c r="A187" s="73" t="s">
        <v>311</v>
      </c>
      <c r="B187" s="118"/>
      <c r="C187" s="76"/>
      <c r="D187" s="76"/>
    </row>
    <row r="188" spans="1:4">
      <c r="A188" s="73" t="s">
        <v>208</v>
      </c>
      <c r="B188" s="118"/>
      <c r="C188" s="76"/>
      <c r="D188" s="76"/>
    </row>
    <row r="189" spans="1:4">
      <c r="A189" s="73" t="s">
        <v>312</v>
      </c>
      <c r="B189" s="118"/>
      <c r="C189" s="76"/>
      <c r="D189" s="76"/>
    </row>
    <row r="190" spans="1:4">
      <c r="A190" s="73" t="s">
        <v>313</v>
      </c>
      <c r="B190" s="118"/>
      <c r="C190" s="76"/>
      <c r="D190" s="76"/>
    </row>
    <row r="191" spans="1:4">
      <c r="A191" s="73" t="s">
        <v>210</v>
      </c>
      <c r="B191" s="118"/>
      <c r="C191" s="76"/>
      <c r="D191" s="76"/>
    </row>
    <row r="192" spans="1:4">
      <c r="A192" s="73" t="s">
        <v>214</v>
      </c>
      <c r="B192" s="118">
        <f>ROUND(C192/$D$149*100,2)</f>
        <v>13.74</v>
      </c>
      <c r="C192" s="76">
        <v>18</v>
      </c>
      <c r="D192" s="76"/>
    </row>
    <row r="193" spans="1:4">
      <c r="A193" s="73" t="s">
        <v>314</v>
      </c>
      <c r="B193" s="118"/>
      <c r="C193" s="76"/>
      <c r="D193" s="76"/>
    </row>
    <row r="194" spans="1:4">
      <c r="A194" s="73" t="s">
        <v>217</v>
      </c>
      <c r="B194" s="118">
        <f>ROUND(C194/$D$149*100,2)</f>
        <v>26.72</v>
      </c>
      <c r="C194" s="76">
        <v>35</v>
      </c>
      <c r="D194" s="76"/>
    </row>
    <row r="195" spans="1:4">
      <c r="A195" s="73" t="s">
        <v>219</v>
      </c>
      <c r="B195" s="118"/>
      <c r="C195" s="76"/>
      <c r="D195" s="76"/>
    </row>
    <row r="196" spans="1:4">
      <c r="A196" s="73" t="s">
        <v>222</v>
      </c>
      <c r="B196" s="118">
        <f>ROUND(C196/$D$149*100,2)</f>
        <v>9.92</v>
      </c>
      <c r="C196" s="76">
        <v>13</v>
      </c>
      <c r="D196" s="76"/>
    </row>
    <row r="197" spans="1:4">
      <c r="A197" s="73" t="s">
        <v>225</v>
      </c>
      <c r="B197" s="118"/>
      <c r="C197" s="76"/>
      <c r="D197" s="76"/>
    </row>
    <row r="198" spans="1:4">
      <c r="A198" s="73" t="s">
        <v>315</v>
      </c>
      <c r="B198" s="118"/>
      <c r="C198" s="76"/>
      <c r="D198" s="76"/>
    </row>
    <row r="199" spans="1:4">
      <c r="A199" s="73" t="s">
        <v>316</v>
      </c>
      <c r="B199" s="118"/>
      <c r="C199" s="76"/>
      <c r="D199" s="76"/>
    </row>
    <row r="200" spans="1:4">
      <c r="A200" s="73" t="s">
        <v>317</v>
      </c>
      <c r="B200" s="118"/>
      <c r="C200" s="76"/>
      <c r="D200" s="76"/>
    </row>
    <row r="201" spans="1:4">
      <c r="A201" s="73" t="s">
        <v>318</v>
      </c>
      <c r="B201" s="118"/>
      <c r="C201" s="76"/>
      <c r="D201" s="76"/>
    </row>
    <row r="202" spans="1:4">
      <c r="A202" s="73" t="s">
        <v>232</v>
      </c>
      <c r="B202" s="118"/>
      <c r="C202" s="76"/>
      <c r="D202" s="76"/>
    </row>
    <row r="203" spans="1:4">
      <c r="A203" s="73" t="s">
        <v>234</v>
      </c>
      <c r="B203" s="118">
        <f>ROUND(C203/$D$149*100,2)</f>
        <v>2.29</v>
      </c>
      <c r="C203" s="76">
        <v>3</v>
      </c>
      <c r="D203" s="76"/>
    </row>
    <row r="204" spans="1:4">
      <c r="A204" s="73" t="s">
        <v>236</v>
      </c>
      <c r="B204" s="118"/>
      <c r="C204" s="76"/>
      <c r="D204" s="76"/>
    </row>
    <row r="205" spans="1:4">
      <c r="A205" s="73" t="s">
        <v>319</v>
      </c>
      <c r="B205" s="118"/>
      <c r="C205" s="76"/>
      <c r="D205" s="76"/>
    </row>
    <row r="206" spans="1:4">
      <c r="A206" s="73" t="s">
        <v>240</v>
      </c>
      <c r="B206" s="118"/>
      <c r="C206" s="76"/>
      <c r="D206" s="76"/>
    </row>
    <row r="207" spans="1:4">
      <c r="A207" s="73" t="s">
        <v>247</v>
      </c>
      <c r="B207" s="118"/>
      <c r="C207" s="76"/>
      <c r="D207" s="76"/>
    </row>
    <row r="208" spans="1:4">
      <c r="A208" s="73" t="s">
        <v>254</v>
      </c>
      <c r="B208" s="118">
        <f>ROUND(C208/$D$149*100,2)</f>
        <v>12.21</v>
      </c>
      <c r="C208" s="76">
        <v>16</v>
      </c>
      <c r="D208" s="76"/>
    </row>
    <row r="209" spans="1:4">
      <c r="A209" s="73" t="s">
        <v>320</v>
      </c>
      <c r="B209" s="118"/>
      <c r="C209" s="76"/>
      <c r="D209" s="76"/>
    </row>
    <row r="210" spans="1:4">
      <c r="A210" s="117" t="s">
        <v>321</v>
      </c>
      <c r="B210" s="118">
        <f>ROUND(C210/$D$149*100,2)</f>
        <v>100</v>
      </c>
      <c r="C210" s="76">
        <f>SUM(C162:C209)</f>
        <v>131</v>
      </c>
      <c r="D210" s="76"/>
    </row>
    <row r="211" spans="1:4">
      <c r="A211" s="73" t="s">
        <v>322</v>
      </c>
      <c r="B211" s="118"/>
      <c r="C211" s="76"/>
      <c r="D211" s="76"/>
    </row>
    <row r="212" spans="1:4">
      <c r="A212" s="73" t="s">
        <v>323</v>
      </c>
      <c r="B212" s="118"/>
      <c r="C212" s="76"/>
      <c r="D212" s="76"/>
    </row>
    <row r="213" spans="1:4">
      <c r="A213" s="73" t="s">
        <v>324</v>
      </c>
      <c r="B213" s="118"/>
      <c r="C213" s="76"/>
      <c r="D213" s="76"/>
    </row>
    <row r="214" spans="1:4">
      <c r="A214" s="73" t="s">
        <v>325</v>
      </c>
      <c r="B214" s="118"/>
      <c r="C214" s="76"/>
      <c r="D214" s="76"/>
    </row>
    <row r="215" spans="1:4">
      <c r="A215" s="73" t="s">
        <v>326</v>
      </c>
      <c r="B215" s="118"/>
      <c r="C215" s="76"/>
      <c r="D215" s="76"/>
    </row>
    <row r="216" spans="1:4">
      <c r="A216" s="73" t="s">
        <v>327</v>
      </c>
      <c r="B216" s="118"/>
      <c r="C216" s="76"/>
      <c r="D216" s="76"/>
    </row>
    <row r="217" spans="1:4">
      <c r="A217" s="73"/>
      <c r="B217" s="118"/>
      <c r="C217" s="76"/>
      <c r="D217" s="76"/>
    </row>
    <row r="218" spans="1:4">
      <c r="A218" s="73" t="s">
        <v>336</v>
      </c>
      <c r="B218" s="118"/>
      <c r="C218" s="76"/>
      <c r="D218" s="76"/>
    </row>
    <row r="219" spans="1:4">
      <c r="A219" s="73"/>
      <c r="B219" s="118"/>
      <c r="C219" s="76"/>
      <c r="D219" s="76"/>
    </row>
    <row r="220" spans="1:4" ht="27">
      <c r="A220" s="109" t="s">
        <v>287</v>
      </c>
      <c r="B220" s="110" t="s">
        <v>288</v>
      </c>
      <c r="C220" s="40" t="s">
        <v>289</v>
      </c>
      <c r="D220" s="40" t="s">
        <v>290</v>
      </c>
    </row>
    <row r="221" spans="1:4">
      <c r="A221" s="111" t="s">
        <v>341</v>
      </c>
      <c r="B221" s="70" t="s">
        <v>329</v>
      </c>
      <c r="C221" s="76">
        <f>+D221</f>
        <v>352</v>
      </c>
      <c r="D221" s="76">
        <v>352</v>
      </c>
    </row>
    <row r="222" spans="1:4">
      <c r="A222" s="111"/>
      <c r="B222" s="70"/>
      <c r="C222" s="76"/>
      <c r="D222" s="76"/>
    </row>
    <row r="223" spans="1:4" ht="27">
      <c r="A223" s="112" t="s">
        <v>293</v>
      </c>
      <c r="B223" s="110" t="s">
        <v>294</v>
      </c>
      <c r="C223" s="40" t="s">
        <v>295</v>
      </c>
      <c r="D223" s="40" t="s">
        <v>330</v>
      </c>
    </row>
    <row r="224" spans="1:4" ht="40.200000000000003">
      <c r="A224" s="113" t="s">
        <v>154</v>
      </c>
      <c r="B224" s="115">
        <f>ROUND(D224/$C$221*100,2)</f>
        <v>77.84</v>
      </c>
      <c r="C224" s="119" t="s">
        <v>342</v>
      </c>
      <c r="D224" s="114">
        <v>274</v>
      </c>
    </row>
    <row r="225" spans="1:4" ht="27">
      <c r="A225" s="113" t="s">
        <v>184</v>
      </c>
      <c r="B225" s="115">
        <f>ROUND(D225/$C$221*100,2)</f>
        <v>8.52</v>
      </c>
      <c r="C225" s="119" t="s">
        <v>343</v>
      </c>
      <c r="D225" s="114">
        <v>30</v>
      </c>
    </row>
    <row r="226" spans="1:4" ht="66.599999999999994">
      <c r="A226" s="113" t="s">
        <v>158</v>
      </c>
      <c r="B226" s="115">
        <f>ROUND(D226/$C$221*100,2)</f>
        <v>4.55</v>
      </c>
      <c r="C226" s="119" t="s">
        <v>344</v>
      </c>
      <c r="D226" s="114">
        <v>16</v>
      </c>
    </row>
    <row r="227" spans="1:4">
      <c r="A227" s="113" t="s">
        <v>166</v>
      </c>
      <c r="B227" s="115">
        <f>ROUND(D227/$C$221*100,2)</f>
        <v>0.56999999999999995</v>
      </c>
      <c r="C227" s="119" t="s">
        <v>340</v>
      </c>
      <c r="D227" s="114">
        <v>2</v>
      </c>
    </row>
    <row r="228" spans="1:4">
      <c r="A228" s="113" t="s">
        <v>334</v>
      </c>
      <c r="B228" s="115">
        <f>ROUND(D228/$C$221*100,2)</f>
        <v>4.26</v>
      </c>
      <c r="C228" s="119" t="s">
        <v>333</v>
      </c>
      <c r="D228" s="114">
        <v>15</v>
      </c>
    </row>
    <row r="229" spans="1:4">
      <c r="A229" s="113"/>
      <c r="B229" s="115"/>
      <c r="C229" s="114"/>
      <c r="D229" s="114"/>
    </row>
    <row r="230" spans="1:4">
      <c r="A230" s="113"/>
      <c r="B230" s="115"/>
      <c r="C230" s="114"/>
      <c r="D230" s="114"/>
    </row>
    <row r="231" spans="1:4">
      <c r="A231" s="113"/>
      <c r="B231" s="115"/>
      <c r="C231" s="114"/>
      <c r="D231" s="114"/>
    </row>
    <row r="232" spans="1:4">
      <c r="A232" s="112" t="s">
        <v>298</v>
      </c>
      <c r="B232" s="110" t="s">
        <v>299</v>
      </c>
      <c r="C232" s="40" t="s">
        <v>330</v>
      </c>
      <c r="D232" s="114"/>
    </row>
    <row r="233" spans="1:4">
      <c r="A233" s="73" t="s">
        <v>300</v>
      </c>
      <c r="B233" s="118">
        <f t="shared" ref="B233:B280" si="0">ROUND(C233/$C$221*100,2)</f>
        <v>0</v>
      </c>
      <c r="C233" s="76"/>
      <c r="D233" s="76"/>
    </row>
    <row r="234" spans="1:4">
      <c r="A234" s="73" t="s">
        <v>301</v>
      </c>
      <c r="B234" s="118">
        <f t="shared" si="0"/>
        <v>0.28000000000000003</v>
      </c>
      <c r="C234" s="76">
        <v>1</v>
      </c>
      <c r="D234" s="76"/>
    </row>
    <row r="235" spans="1:4">
      <c r="A235" s="73" t="s">
        <v>302</v>
      </c>
      <c r="B235" s="118">
        <f t="shared" si="0"/>
        <v>0</v>
      </c>
      <c r="C235" s="76"/>
      <c r="D235" s="76"/>
    </row>
    <row r="236" spans="1:4">
      <c r="A236" s="73" t="s">
        <v>303</v>
      </c>
      <c r="B236" s="118">
        <f t="shared" si="0"/>
        <v>0</v>
      </c>
      <c r="C236" s="76"/>
      <c r="D236" s="76"/>
    </row>
    <row r="237" spans="1:4">
      <c r="A237" s="73" t="s">
        <v>304</v>
      </c>
      <c r="B237" s="118">
        <f t="shared" si="0"/>
        <v>0</v>
      </c>
      <c r="C237" s="76"/>
      <c r="D237" s="76"/>
    </row>
    <row r="238" spans="1:4">
      <c r="A238" s="73" t="s">
        <v>305</v>
      </c>
      <c r="B238" s="118">
        <f t="shared" si="0"/>
        <v>0</v>
      </c>
      <c r="C238" s="76"/>
      <c r="D238" s="76"/>
    </row>
    <row r="239" spans="1:4">
      <c r="A239" s="73" t="s">
        <v>155</v>
      </c>
      <c r="B239" s="118">
        <f t="shared" si="0"/>
        <v>3.13</v>
      </c>
      <c r="C239" s="76">
        <v>11</v>
      </c>
      <c r="D239" s="76"/>
    </row>
    <row r="240" spans="1:4">
      <c r="A240" s="73" t="s">
        <v>306</v>
      </c>
      <c r="B240" s="118">
        <f t="shared" si="0"/>
        <v>0</v>
      </c>
      <c r="C240" s="76"/>
      <c r="D240" s="76"/>
    </row>
    <row r="241" spans="1:4">
      <c r="A241" s="73" t="s">
        <v>160</v>
      </c>
      <c r="B241" s="118">
        <f t="shared" si="0"/>
        <v>0</v>
      </c>
      <c r="C241" s="76"/>
      <c r="D241" s="76"/>
    </row>
    <row r="242" spans="1:4">
      <c r="A242" s="73" t="s">
        <v>164</v>
      </c>
      <c r="B242" s="118">
        <f t="shared" si="0"/>
        <v>5.68</v>
      </c>
      <c r="C242" s="76">
        <v>20</v>
      </c>
      <c r="D242" s="76"/>
    </row>
    <row r="243" spans="1:4">
      <c r="A243" s="73" t="s">
        <v>307</v>
      </c>
      <c r="B243" s="118">
        <f t="shared" si="0"/>
        <v>0</v>
      </c>
      <c r="C243" s="76"/>
      <c r="D243" s="76"/>
    </row>
    <row r="244" spans="1:4">
      <c r="A244" s="73" t="s">
        <v>169</v>
      </c>
      <c r="B244" s="118">
        <f t="shared" si="0"/>
        <v>4.26</v>
      </c>
      <c r="C244" s="76">
        <v>15</v>
      </c>
      <c r="D244" s="76"/>
    </row>
    <row r="245" spans="1:4">
      <c r="A245" s="73" t="s">
        <v>172</v>
      </c>
      <c r="B245" s="118">
        <f t="shared" si="0"/>
        <v>0</v>
      </c>
      <c r="C245" s="76"/>
      <c r="D245" s="76"/>
    </row>
    <row r="246" spans="1:4">
      <c r="A246" s="73" t="s">
        <v>175</v>
      </c>
      <c r="B246" s="118">
        <f t="shared" si="0"/>
        <v>1.1399999999999999</v>
      </c>
      <c r="C246" s="76">
        <v>4</v>
      </c>
      <c r="D246" s="76"/>
    </row>
    <row r="247" spans="1:4">
      <c r="A247" s="73" t="s">
        <v>178</v>
      </c>
      <c r="B247" s="118">
        <f t="shared" si="0"/>
        <v>7.1</v>
      </c>
      <c r="C247" s="76">
        <v>25</v>
      </c>
      <c r="D247" s="76"/>
    </row>
    <row r="248" spans="1:4">
      <c r="A248" s="73" t="s">
        <v>181</v>
      </c>
      <c r="B248" s="118">
        <f t="shared" si="0"/>
        <v>0</v>
      </c>
      <c r="C248" s="76"/>
      <c r="D248" s="76"/>
    </row>
    <row r="249" spans="1:4">
      <c r="A249" s="73" t="s">
        <v>186</v>
      </c>
      <c r="B249" s="118">
        <f t="shared" si="0"/>
        <v>11.36</v>
      </c>
      <c r="C249" s="76">
        <v>40</v>
      </c>
      <c r="D249" s="76"/>
    </row>
    <row r="250" spans="1:4">
      <c r="A250" s="73" t="s">
        <v>189</v>
      </c>
      <c r="B250" s="118">
        <f t="shared" si="0"/>
        <v>0</v>
      </c>
      <c r="C250" s="76"/>
      <c r="D250" s="76"/>
    </row>
    <row r="251" spans="1:4">
      <c r="A251" s="73" t="s">
        <v>308</v>
      </c>
      <c r="B251" s="118">
        <f t="shared" si="0"/>
        <v>0</v>
      </c>
      <c r="C251" s="76"/>
      <c r="D251" s="76"/>
    </row>
    <row r="252" spans="1:4">
      <c r="A252" s="73" t="s">
        <v>309</v>
      </c>
      <c r="B252" s="118">
        <f t="shared" si="0"/>
        <v>0</v>
      </c>
      <c r="C252" s="76"/>
      <c r="D252" s="76"/>
    </row>
    <row r="253" spans="1:4">
      <c r="A253" s="73" t="s">
        <v>191</v>
      </c>
      <c r="B253" s="118">
        <f t="shared" si="0"/>
        <v>5.68</v>
      </c>
      <c r="C253" s="76">
        <v>20</v>
      </c>
      <c r="D253" s="76"/>
    </row>
    <row r="254" spans="1:4">
      <c r="A254" s="73" t="s">
        <v>195</v>
      </c>
      <c r="B254" s="118">
        <f t="shared" si="0"/>
        <v>14.2</v>
      </c>
      <c r="C254" s="76">
        <v>50</v>
      </c>
      <c r="D254" s="76"/>
    </row>
    <row r="255" spans="1:4">
      <c r="A255" s="73" t="s">
        <v>203</v>
      </c>
      <c r="B255" s="118">
        <f t="shared" si="0"/>
        <v>0</v>
      </c>
      <c r="C255" s="76"/>
      <c r="D255" s="76"/>
    </row>
    <row r="256" spans="1:4">
      <c r="A256" s="73" t="s">
        <v>310</v>
      </c>
      <c r="B256" s="118">
        <f t="shared" si="0"/>
        <v>0</v>
      </c>
      <c r="C256" s="76"/>
      <c r="D256" s="76"/>
    </row>
    <row r="257" spans="1:4">
      <c r="A257" s="73" t="s">
        <v>206</v>
      </c>
      <c r="B257" s="118">
        <f t="shared" si="0"/>
        <v>0</v>
      </c>
      <c r="C257" s="76"/>
      <c r="D257" s="76"/>
    </row>
    <row r="258" spans="1:4">
      <c r="A258" s="73" t="s">
        <v>311</v>
      </c>
      <c r="B258" s="118">
        <f t="shared" si="0"/>
        <v>0</v>
      </c>
      <c r="C258" s="76"/>
      <c r="D258" s="76"/>
    </row>
    <row r="259" spans="1:4">
      <c r="A259" s="73" t="s">
        <v>208</v>
      </c>
      <c r="B259" s="118">
        <f t="shared" si="0"/>
        <v>0</v>
      </c>
      <c r="C259" s="76"/>
      <c r="D259" s="76"/>
    </row>
    <row r="260" spans="1:4">
      <c r="A260" s="73" t="s">
        <v>312</v>
      </c>
      <c r="B260" s="118">
        <f t="shared" si="0"/>
        <v>0</v>
      </c>
      <c r="C260" s="76"/>
      <c r="D260" s="76"/>
    </row>
    <row r="261" spans="1:4">
      <c r="A261" s="73" t="s">
        <v>313</v>
      </c>
      <c r="B261" s="118">
        <f t="shared" si="0"/>
        <v>0</v>
      </c>
      <c r="C261" s="76"/>
      <c r="D261" s="76"/>
    </row>
    <row r="262" spans="1:4">
      <c r="A262" s="73" t="s">
        <v>210</v>
      </c>
      <c r="B262" s="118">
        <f t="shared" si="0"/>
        <v>0</v>
      </c>
      <c r="C262" s="76"/>
      <c r="D262" s="76"/>
    </row>
    <row r="263" spans="1:4">
      <c r="A263" s="73" t="s">
        <v>214</v>
      </c>
      <c r="B263" s="118">
        <f t="shared" si="0"/>
        <v>7.39</v>
      </c>
      <c r="C263" s="76">
        <v>26</v>
      </c>
      <c r="D263" s="76"/>
    </row>
    <row r="264" spans="1:4">
      <c r="A264" s="73" t="s">
        <v>314</v>
      </c>
      <c r="B264" s="118">
        <f t="shared" si="0"/>
        <v>0</v>
      </c>
      <c r="C264" s="76"/>
      <c r="D264" s="76"/>
    </row>
    <row r="265" spans="1:4">
      <c r="A265" s="73" t="s">
        <v>217</v>
      </c>
      <c r="B265" s="118">
        <f t="shared" si="0"/>
        <v>7.67</v>
      </c>
      <c r="C265" s="76">
        <v>27</v>
      </c>
      <c r="D265" s="76"/>
    </row>
    <row r="266" spans="1:4">
      <c r="A266" s="73" t="s">
        <v>219</v>
      </c>
      <c r="B266" s="118">
        <f t="shared" si="0"/>
        <v>0</v>
      </c>
      <c r="C266" s="76"/>
      <c r="D266" s="76"/>
    </row>
    <row r="267" spans="1:4">
      <c r="A267" s="73" t="s">
        <v>222</v>
      </c>
      <c r="B267" s="118">
        <f t="shared" si="0"/>
        <v>5.97</v>
      </c>
      <c r="C267" s="76">
        <v>21</v>
      </c>
      <c r="D267" s="76"/>
    </row>
    <row r="268" spans="1:4">
      <c r="A268" s="73" t="s">
        <v>225</v>
      </c>
      <c r="B268" s="118">
        <f t="shared" si="0"/>
        <v>0.28000000000000003</v>
      </c>
      <c r="C268" s="76">
        <v>1</v>
      </c>
      <c r="D268" s="76"/>
    </row>
    <row r="269" spans="1:4">
      <c r="A269" s="73" t="s">
        <v>315</v>
      </c>
      <c r="B269" s="118">
        <f t="shared" si="0"/>
        <v>0</v>
      </c>
      <c r="C269" s="76"/>
      <c r="D269" s="76"/>
    </row>
    <row r="270" spans="1:4">
      <c r="A270" s="73" t="s">
        <v>316</v>
      </c>
      <c r="B270" s="118">
        <f t="shared" si="0"/>
        <v>0</v>
      </c>
      <c r="C270" s="76"/>
      <c r="D270" s="76"/>
    </row>
    <row r="271" spans="1:4">
      <c r="A271" s="73" t="s">
        <v>317</v>
      </c>
      <c r="B271" s="118">
        <f t="shared" si="0"/>
        <v>0</v>
      </c>
      <c r="C271" s="76"/>
      <c r="D271" s="76"/>
    </row>
    <row r="272" spans="1:4">
      <c r="A272" s="73" t="s">
        <v>318</v>
      </c>
      <c r="B272" s="118">
        <f t="shared" si="0"/>
        <v>0</v>
      </c>
      <c r="C272" s="76"/>
      <c r="D272" s="76"/>
    </row>
    <row r="273" spans="1:4">
      <c r="A273" s="73" t="s">
        <v>232</v>
      </c>
      <c r="B273" s="118">
        <f t="shared" si="0"/>
        <v>0</v>
      </c>
      <c r="C273" s="76"/>
      <c r="D273" s="76"/>
    </row>
    <row r="274" spans="1:4">
      <c r="A274" s="73" t="s">
        <v>234</v>
      </c>
      <c r="B274" s="118">
        <f t="shared" si="0"/>
        <v>3.13</v>
      </c>
      <c r="C274" s="76">
        <v>11</v>
      </c>
      <c r="D274" s="76"/>
    </row>
    <row r="275" spans="1:4">
      <c r="A275" s="73" t="s">
        <v>236</v>
      </c>
      <c r="B275" s="118">
        <f t="shared" si="0"/>
        <v>0.28000000000000003</v>
      </c>
      <c r="C275" s="76">
        <v>1</v>
      </c>
      <c r="D275" s="76"/>
    </row>
    <row r="276" spans="1:4">
      <c r="A276" s="73" t="s">
        <v>319</v>
      </c>
      <c r="B276" s="118">
        <f t="shared" si="0"/>
        <v>0</v>
      </c>
      <c r="C276" s="76"/>
      <c r="D276" s="76"/>
    </row>
    <row r="277" spans="1:4">
      <c r="A277" s="73" t="s">
        <v>240</v>
      </c>
      <c r="B277" s="118">
        <f t="shared" si="0"/>
        <v>0</v>
      </c>
      <c r="C277" s="76"/>
      <c r="D277" s="76"/>
    </row>
    <row r="278" spans="1:4">
      <c r="A278" s="73" t="s">
        <v>247</v>
      </c>
      <c r="B278" s="118">
        <f t="shared" si="0"/>
        <v>1.42</v>
      </c>
      <c r="C278" s="76">
        <v>5</v>
      </c>
      <c r="D278" s="76"/>
    </row>
    <row r="279" spans="1:4">
      <c r="A279" s="73" t="s">
        <v>254</v>
      </c>
      <c r="B279" s="118">
        <f t="shared" si="0"/>
        <v>13.35</v>
      </c>
      <c r="C279" s="76">
        <v>47</v>
      </c>
      <c r="D279" s="76"/>
    </row>
    <row r="280" spans="1:4">
      <c r="A280" s="73" t="s">
        <v>320</v>
      </c>
      <c r="B280" s="118">
        <f t="shared" si="0"/>
        <v>0</v>
      </c>
      <c r="C280" s="76"/>
      <c r="D280" s="76"/>
    </row>
    <row r="281" spans="1:4">
      <c r="A281" s="117" t="s">
        <v>321</v>
      </c>
      <c r="B281" s="118">
        <f>SUM(B233:B280)</f>
        <v>92.32</v>
      </c>
      <c r="C281" s="76">
        <f>SUM(C233:C280)</f>
        <v>325</v>
      </c>
      <c r="D281" s="76"/>
    </row>
    <row r="282" spans="1:4">
      <c r="A282" s="73" t="s">
        <v>322</v>
      </c>
      <c r="B282" s="118">
        <f>ROUND(C282/$C$221*100,2)</f>
        <v>5.68</v>
      </c>
      <c r="C282" s="76">
        <v>20</v>
      </c>
      <c r="D282" s="76"/>
    </row>
    <row r="283" spans="1:4">
      <c r="A283" s="73" t="s">
        <v>323</v>
      </c>
      <c r="B283" s="118">
        <f>ROUND(C283/$C$221*100,2)</f>
        <v>1.99</v>
      </c>
      <c r="C283" s="76">
        <v>7</v>
      </c>
      <c r="D283" s="76"/>
    </row>
    <row r="284" spans="1:4">
      <c r="A284" s="73" t="s">
        <v>324</v>
      </c>
      <c r="B284" s="118"/>
      <c r="C284" s="76"/>
      <c r="D284" s="76"/>
    </row>
    <row r="285" spans="1:4">
      <c r="A285" s="73" t="s">
        <v>325</v>
      </c>
      <c r="B285" s="118"/>
      <c r="C285" s="76"/>
      <c r="D285" s="76"/>
    </row>
    <row r="286" spans="1:4">
      <c r="A286" s="73" t="s">
        <v>326</v>
      </c>
      <c r="B286" s="118"/>
      <c r="C286" s="76"/>
      <c r="D286" s="76"/>
    </row>
    <row r="287" spans="1:4">
      <c r="A287" s="73" t="s">
        <v>327</v>
      </c>
      <c r="B287" s="118"/>
      <c r="C287" s="76"/>
      <c r="D287" s="76"/>
    </row>
    <row r="288" spans="1:4">
      <c r="A288" s="73" t="s">
        <v>345</v>
      </c>
      <c r="B288" s="118"/>
      <c r="C288" s="76"/>
      <c r="D288" s="76"/>
    </row>
    <row r="289" spans="1:4">
      <c r="A289" s="73"/>
      <c r="B289" s="118"/>
      <c r="C289" s="76"/>
      <c r="D289" s="76"/>
    </row>
    <row r="290" spans="1:4">
      <c r="A290" s="73" t="s">
        <v>336</v>
      </c>
      <c r="B290" s="118"/>
      <c r="C290" s="76"/>
      <c r="D290" s="76"/>
    </row>
    <row r="291" spans="1:4">
      <c r="A291" s="73"/>
      <c r="B291" s="118"/>
      <c r="C291" s="76"/>
      <c r="D291" s="76"/>
    </row>
    <row r="292" spans="1:4" ht="27">
      <c r="A292" s="109" t="s">
        <v>287</v>
      </c>
      <c r="B292" s="110" t="s">
        <v>288</v>
      </c>
      <c r="C292" s="40" t="s">
        <v>289</v>
      </c>
      <c r="D292" s="40" t="s">
        <v>290</v>
      </c>
    </row>
    <row r="293" spans="1:4" ht="40.200000000000003">
      <c r="A293" s="113" t="s">
        <v>346</v>
      </c>
      <c r="B293" s="70" t="s">
        <v>329</v>
      </c>
      <c r="C293" s="76">
        <f>+D293</f>
        <v>135</v>
      </c>
      <c r="D293" s="76">
        <v>135</v>
      </c>
    </row>
    <row r="294" spans="1:4">
      <c r="A294" s="111"/>
      <c r="B294" s="70"/>
      <c r="C294" s="76"/>
      <c r="D294" s="76"/>
    </row>
    <row r="295" spans="1:4" ht="27">
      <c r="A295" s="112" t="s">
        <v>293</v>
      </c>
      <c r="B295" s="110" t="s">
        <v>294</v>
      </c>
      <c r="C295" s="40" t="s">
        <v>295</v>
      </c>
      <c r="D295" s="40" t="s">
        <v>330</v>
      </c>
    </row>
    <row r="296" spans="1:4">
      <c r="A296" s="113" t="s">
        <v>154</v>
      </c>
      <c r="B296" s="115">
        <f>ROUND(D296/$C$293*100,2)</f>
        <v>92.59</v>
      </c>
      <c r="C296" s="119" t="s">
        <v>340</v>
      </c>
      <c r="D296" s="114">
        <v>125</v>
      </c>
    </row>
    <row r="297" spans="1:4">
      <c r="A297" s="113" t="s">
        <v>184</v>
      </c>
      <c r="B297" s="115"/>
      <c r="C297" s="119"/>
      <c r="D297" s="114">
        <v>0</v>
      </c>
    </row>
    <row r="298" spans="1:4">
      <c r="A298" s="113" t="s">
        <v>158</v>
      </c>
      <c r="B298" s="115"/>
      <c r="C298" s="119"/>
      <c r="D298" s="114">
        <v>0</v>
      </c>
    </row>
    <row r="299" spans="1:4">
      <c r="A299" s="113" t="s">
        <v>166</v>
      </c>
      <c r="B299" s="115"/>
      <c r="C299" s="119"/>
      <c r="D299" s="114">
        <v>0</v>
      </c>
    </row>
    <row r="300" spans="1:4">
      <c r="A300" s="113" t="s">
        <v>334</v>
      </c>
      <c r="B300" s="115">
        <f>ROUND(D300/$C$293*100,2)</f>
        <v>7.41</v>
      </c>
      <c r="C300" s="119" t="s">
        <v>333</v>
      </c>
      <c r="D300" s="114">
        <v>10</v>
      </c>
    </row>
    <row r="301" spans="1:4">
      <c r="A301" s="113"/>
      <c r="B301" s="115"/>
      <c r="C301" s="114"/>
      <c r="D301" s="114"/>
    </row>
    <row r="302" spans="1:4">
      <c r="A302" s="113"/>
      <c r="B302" s="115"/>
      <c r="C302" s="114"/>
      <c r="D302" s="114"/>
    </row>
    <row r="303" spans="1:4">
      <c r="A303" s="113"/>
      <c r="B303" s="115"/>
      <c r="C303" s="114"/>
      <c r="D303" s="114"/>
    </row>
    <row r="304" spans="1:4">
      <c r="A304" s="112" t="s">
        <v>298</v>
      </c>
      <c r="B304" s="110" t="s">
        <v>299</v>
      </c>
      <c r="C304" s="40" t="s">
        <v>330</v>
      </c>
      <c r="D304" s="114"/>
    </row>
    <row r="305" spans="1:4">
      <c r="A305" s="73" t="s">
        <v>300</v>
      </c>
      <c r="B305" s="115"/>
      <c r="C305" s="76"/>
      <c r="D305" s="76"/>
    </row>
    <row r="306" spans="1:4">
      <c r="A306" s="73" t="s">
        <v>301</v>
      </c>
      <c r="B306" s="118"/>
      <c r="C306" s="76"/>
      <c r="D306" s="76"/>
    </row>
    <row r="307" spans="1:4">
      <c r="A307" s="73" t="s">
        <v>302</v>
      </c>
      <c r="B307" s="118"/>
      <c r="C307" s="76"/>
      <c r="D307" s="76"/>
    </row>
    <row r="308" spans="1:4">
      <c r="A308" s="73" t="s">
        <v>303</v>
      </c>
      <c r="B308" s="118"/>
      <c r="C308" s="76"/>
      <c r="D308" s="76"/>
    </row>
    <row r="309" spans="1:4">
      <c r="A309" s="73" t="s">
        <v>304</v>
      </c>
      <c r="B309" s="118"/>
      <c r="C309" s="76"/>
      <c r="D309" s="76"/>
    </row>
    <row r="310" spans="1:4">
      <c r="A310" s="73" t="s">
        <v>305</v>
      </c>
      <c r="B310" s="118"/>
      <c r="C310" s="76"/>
      <c r="D310" s="76"/>
    </row>
    <row r="311" spans="1:4">
      <c r="A311" s="73" t="s">
        <v>155</v>
      </c>
      <c r="B311" s="118">
        <f>ROUND(C311/$C$293*100,2)</f>
        <v>7.41</v>
      </c>
      <c r="C311" s="76">
        <v>10</v>
      </c>
      <c r="D311" s="76"/>
    </row>
    <row r="312" spans="1:4">
      <c r="A312" s="73" t="s">
        <v>306</v>
      </c>
      <c r="B312" s="118"/>
      <c r="C312" s="76"/>
      <c r="D312" s="76"/>
    </row>
    <row r="313" spans="1:4">
      <c r="A313" s="73" t="s">
        <v>160</v>
      </c>
      <c r="B313" s="118"/>
      <c r="C313" s="76"/>
      <c r="D313" s="76"/>
    </row>
    <row r="314" spans="1:4">
      <c r="A314" s="73" t="s">
        <v>164</v>
      </c>
      <c r="B314" s="118"/>
      <c r="C314" s="76"/>
      <c r="D314" s="76"/>
    </row>
    <row r="315" spans="1:4">
      <c r="A315" s="73" t="s">
        <v>307</v>
      </c>
      <c r="B315" s="118"/>
      <c r="C315" s="76"/>
      <c r="D315" s="76"/>
    </row>
    <row r="316" spans="1:4">
      <c r="A316" s="73" t="s">
        <v>169</v>
      </c>
      <c r="B316" s="118">
        <f>ROUND(C316/$C$293*100,2)</f>
        <v>3.7</v>
      </c>
      <c r="C316" s="76">
        <v>5</v>
      </c>
      <c r="D316" s="76"/>
    </row>
    <row r="317" spans="1:4">
      <c r="A317" s="73" t="s">
        <v>172</v>
      </c>
      <c r="B317" s="118">
        <f>ROUND(C317/$C$293*100,2)</f>
        <v>3.7</v>
      </c>
      <c r="C317" s="76">
        <v>5</v>
      </c>
      <c r="D317" s="76"/>
    </row>
    <row r="318" spans="1:4">
      <c r="A318" s="73" t="s">
        <v>175</v>
      </c>
      <c r="B318" s="118"/>
      <c r="C318" s="76"/>
      <c r="D318" s="76"/>
    </row>
    <row r="319" spans="1:4">
      <c r="A319" s="73" t="s">
        <v>178</v>
      </c>
      <c r="B319" s="118">
        <f>ROUND(C319/$C$293*100,2)</f>
        <v>7.41</v>
      </c>
      <c r="C319" s="76">
        <v>10</v>
      </c>
      <c r="D319" s="76"/>
    </row>
    <row r="320" spans="1:4">
      <c r="A320" s="73" t="s">
        <v>181</v>
      </c>
      <c r="B320" s="118"/>
      <c r="C320" s="76"/>
      <c r="D320" s="76"/>
    </row>
    <row r="321" spans="1:4">
      <c r="A321" s="73" t="s">
        <v>186</v>
      </c>
      <c r="B321" s="118">
        <f>ROUND(C321/$C$293*100,2)</f>
        <v>3.7</v>
      </c>
      <c r="C321" s="76">
        <v>5</v>
      </c>
      <c r="D321" s="76"/>
    </row>
    <row r="322" spans="1:4">
      <c r="A322" s="73" t="s">
        <v>189</v>
      </c>
      <c r="B322" s="118"/>
      <c r="C322" s="76"/>
      <c r="D322" s="76"/>
    </row>
    <row r="323" spans="1:4">
      <c r="A323" s="73" t="s">
        <v>308</v>
      </c>
      <c r="B323" s="118"/>
      <c r="C323" s="76"/>
      <c r="D323" s="76"/>
    </row>
    <row r="324" spans="1:4">
      <c r="A324" s="73" t="s">
        <v>309</v>
      </c>
      <c r="B324" s="118"/>
      <c r="C324" s="76"/>
      <c r="D324" s="76"/>
    </row>
    <row r="325" spans="1:4">
      <c r="A325" s="73" t="s">
        <v>191</v>
      </c>
      <c r="B325" s="118"/>
      <c r="C325" s="76"/>
      <c r="D325" s="76"/>
    </row>
    <row r="326" spans="1:4">
      <c r="A326" s="73" t="s">
        <v>195</v>
      </c>
      <c r="B326" s="118"/>
      <c r="C326" s="76"/>
      <c r="D326" s="76"/>
    </row>
    <row r="327" spans="1:4">
      <c r="A327" s="73" t="s">
        <v>203</v>
      </c>
      <c r="B327" s="118"/>
      <c r="C327" s="76"/>
      <c r="D327" s="76"/>
    </row>
    <row r="328" spans="1:4">
      <c r="A328" s="73" t="s">
        <v>310</v>
      </c>
      <c r="B328" s="118"/>
      <c r="C328" s="76"/>
      <c r="D328" s="76"/>
    </row>
    <row r="329" spans="1:4">
      <c r="A329" s="73" t="s">
        <v>206</v>
      </c>
      <c r="B329" s="118"/>
      <c r="C329" s="76"/>
      <c r="D329" s="76"/>
    </row>
    <row r="330" spans="1:4">
      <c r="A330" s="73" t="s">
        <v>311</v>
      </c>
      <c r="B330" s="118"/>
      <c r="C330" s="76"/>
      <c r="D330" s="76"/>
    </row>
    <row r="331" spans="1:4">
      <c r="A331" s="73" t="s">
        <v>208</v>
      </c>
      <c r="B331" s="118"/>
      <c r="C331" s="76"/>
      <c r="D331" s="76"/>
    </row>
    <row r="332" spans="1:4">
      <c r="A332" s="73" t="s">
        <v>312</v>
      </c>
      <c r="B332" s="118"/>
      <c r="C332" s="76"/>
      <c r="D332" s="76"/>
    </row>
    <row r="333" spans="1:4">
      <c r="A333" s="73" t="s">
        <v>313</v>
      </c>
      <c r="B333" s="118"/>
      <c r="C333" s="76"/>
      <c r="D333" s="76"/>
    </row>
    <row r="334" spans="1:4">
      <c r="A334" s="73" t="s">
        <v>210</v>
      </c>
      <c r="B334" s="118">
        <f>ROUND(C334/$C$293*100,2)</f>
        <v>3.7</v>
      </c>
      <c r="C334" s="76">
        <v>5</v>
      </c>
      <c r="D334" s="76"/>
    </row>
    <row r="335" spans="1:4">
      <c r="A335" s="73" t="s">
        <v>214</v>
      </c>
      <c r="B335" s="118"/>
      <c r="C335" s="76"/>
      <c r="D335" s="76"/>
    </row>
    <row r="336" spans="1:4">
      <c r="A336" s="73" t="s">
        <v>314</v>
      </c>
      <c r="B336" s="118"/>
      <c r="C336" s="76"/>
      <c r="D336" s="76"/>
    </row>
    <row r="337" spans="1:4">
      <c r="A337" s="73" t="s">
        <v>217</v>
      </c>
      <c r="B337" s="118">
        <f>ROUND(C337/$C$293*100,2)</f>
        <v>3.7</v>
      </c>
      <c r="C337" s="76">
        <v>5</v>
      </c>
      <c r="D337" s="76"/>
    </row>
    <row r="338" spans="1:4">
      <c r="A338" s="73" t="s">
        <v>219</v>
      </c>
      <c r="B338" s="118"/>
      <c r="C338" s="76"/>
      <c r="D338" s="76"/>
    </row>
    <row r="339" spans="1:4">
      <c r="A339" s="73" t="s">
        <v>222</v>
      </c>
      <c r="B339" s="118"/>
      <c r="C339" s="76"/>
      <c r="D339" s="76"/>
    </row>
    <row r="340" spans="1:4">
      <c r="A340" s="73" t="s">
        <v>225</v>
      </c>
      <c r="B340" s="118">
        <f>ROUND(C340/$C$293*100,2)</f>
        <v>14.81</v>
      </c>
      <c r="C340" s="76">
        <v>20</v>
      </c>
      <c r="D340" s="76"/>
    </row>
    <row r="341" spans="1:4">
      <c r="A341" s="73" t="s">
        <v>315</v>
      </c>
      <c r="B341" s="118"/>
      <c r="C341" s="76"/>
      <c r="D341" s="76"/>
    </row>
    <row r="342" spans="1:4">
      <c r="A342" s="73" t="s">
        <v>316</v>
      </c>
      <c r="B342" s="118"/>
      <c r="C342" s="76"/>
      <c r="D342" s="76"/>
    </row>
    <row r="343" spans="1:4">
      <c r="A343" s="73" t="s">
        <v>317</v>
      </c>
      <c r="B343" s="118"/>
      <c r="C343" s="76"/>
      <c r="D343" s="76"/>
    </row>
    <row r="344" spans="1:4">
      <c r="A344" s="73" t="s">
        <v>318</v>
      </c>
      <c r="B344" s="118"/>
      <c r="C344" s="76"/>
      <c r="D344" s="76"/>
    </row>
    <row r="345" spans="1:4">
      <c r="A345" s="73" t="s">
        <v>232</v>
      </c>
      <c r="B345" s="118"/>
      <c r="C345" s="76"/>
      <c r="D345" s="76"/>
    </row>
    <row r="346" spans="1:4">
      <c r="A346" s="73" t="s">
        <v>234</v>
      </c>
      <c r="B346" s="118">
        <f>ROUND(C346/$C$293*100,2)</f>
        <v>29.63</v>
      </c>
      <c r="C346" s="76">
        <v>40</v>
      </c>
      <c r="D346" s="76"/>
    </row>
    <row r="347" spans="1:4">
      <c r="A347" s="73" t="s">
        <v>236</v>
      </c>
      <c r="B347" s="118"/>
      <c r="C347" s="76"/>
      <c r="D347" s="76"/>
    </row>
    <row r="348" spans="1:4">
      <c r="A348" s="73" t="s">
        <v>319</v>
      </c>
      <c r="B348" s="118"/>
      <c r="C348" s="76"/>
      <c r="D348" s="76"/>
    </row>
    <row r="349" spans="1:4">
      <c r="A349" s="73" t="s">
        <v>240</v>
      </c>
      <c r="B349" s="118"/>
      <c r="C349" s="76"/>
      <c r="D349" s="76"/>
    </row>
    <row r="350" spans="1:4">
      <c r="A350" s="73" t="s">
        <v>247</v>
      </c>
      <c r="B350" s="118">
        <f>ROUND(C350/$C$293*100,2)</f>
        <v>11.11</v>
      </c>
      <c r="C350" s="76">
        <v>15</v>
      </c>
      <c r="D350" s="76"/>
    </row>
    <row r="351" spans="1:4">
      <c r="A351" s="73" t="s">
        <v>254</v>
      </c>
      <c r="B351" s="118">
        <f>ROUND(C351/$C$293*100,2)</f>
        <v>11.11</v>
      </c>
      <c r="C351" s="76">
        <v>15</v>
      </c>
      <c r="D351" s="76"/>
    </row>
    <row r="352" spans="1:4">
      <c r="A352" s="73" t="s">
        <v>320</v>
      </c>
      <c r="B352" s="118"/>
      <c r="C352" s="76"/>
      <c r="D352" s="76"/>
    </row>
    <row r="353" spans="1:4">
      <c r="A353" s="117" t="s">
        <v>321</v>
      </c>
      <c r="B353" s="118">
        <f>ROUND(C353/$C$293*100,2)</f>
        <v>100</v>
      </c>
      <c r="C353" s="76">
        <f>SUM(C305:C352)</f>
        <v>135</v>
      </c>
      <c r="D353" s="76"/>
    </row>
    <row r="354" spans="1:4">
      <c r="A354" s="73" t="s">
        <v>322</v>
      </c>
      <c r="B354" s="118"/>
      <c r="C354" s="76"/>
      <c r="D354" s="76"/>
    </row>
    <row r="355" spans="1:4">
      <c r="A355" s="73" t="s">
        <v>323</v>
      </c>
      <c r="B355" s="118"/>
      <c r="C355" s="76"/>
      <c r="D355" s="76"/>
    </row>
    <row r="356" spans="1:4">
      <c r="A356" s="73" t="s">
        <v>324</v>
      </c>
      <c r="B356" s="118"/>
      <c r="C356" s="76"/>
      <c r="D356" s="76"/>
    </row>
    <row r="357" spans="1:4">
      <c r="A357" s="73" t="s">
        <v>325</v>
      </c>
      <c r="B357" s="118"/>
      <c r="C357" s="76"/>
      <c r="D357" s="76"/>
    </row>
    <row r="358" spans="1:4">
      <c r="A358" s="73" t="s">
        <v>326</v>
      </c>
      <c r="B358" s="118"/>
      <c r="C358" s="76"/>
      <c r="D358" s="76"/>
    </row>
    <row r="359" spans="1:4">
      <c r="A359" s="73" t="s">
        <v>327</v>
      </c>
      <c r="B359" s="118"/>
      <c r="C359" s="76"/>
      <c r="D359" s="76"/>
    </row>
    <row r="360" spans="1:4">
      <c r="A360" s="73"/>
      <c r="B360" s="118"/>
      <c r="C360" s="76"/>
      <c r="D360" s="76"/>
    </row>
    <row r="361" spans="1:4">
      <c r="A361" s="73" t="s">
        <v>336</v>
      </c>
      <c r="B361" s="118"/>
      <c r="C361" s="76"/>
      <c r="D361" s="76"/>
    </row>
    <row r="362" spans="1:4">
      <c r="A362" s="79" t="s">
        <v>347</v>
      </c>
    </row>
    <row r="363" spans="1:4">
      <c r="A363" s="79" t="s">
        <v>348</v>
      </c>
    </row>
    <row r="364" spans="1:4">
      <c r="A364" s="79" t="s">
        <v>349</v>
      </c>
    </row>
    <row r="365" spans="1:4">
      <c r="A365" s="79" t="s">
        <v>350</v>
      </c>
    </row>
    <row r="366" spans="1:4">
      <c r="A366" s="120" t="s">
        <v>351</v>
      </c>
    </row>
    <row r="367" spans="1:4">
      <c r="A367" s="120" t="s">
        <v>352</v>
      </c>
    </row>
    <row r="368" spans="1:4">
      <c r="A368" s="120"/>
    </row>
    <row r="370" spans="1:5" ht="15.6">
      <c r="A370" s="96" t="s">
        <v>353</v>
      </c>
      <c r="B370" s="121"/>
      <c r="C370" s="88"/>
      <c r="D370" s="88"/>
      <c r="E370" s="88"/>
    </row>
    <row r="371" spans="1:5" s="12" customFormat="1" ht="13.8">
      <c r="A371" s="26" t="s">
        <v>354</v>
      </c>
      <c r="B371" s="107"/>
    </row>
    <row r="372" spans="1:5" ht="15" customHeight="1">
      <c r="A372" s="29" t="s">
        <v>9</v>
      </c>
      <c r="B372" s="108" t="s">
        <v>10</v>
      </c>
      <c r="E372" s="88"/>
    </row>
    <row r="373" spans="1:5">
      <c r="A373" s="69">
        <v>44287</v>
      </c>
      <c r="B373" s="70" t="s">
        <v>12</v>
      </c>
      <c r="E373" s="88"/>
    </row>
    <row r="374" spans="1:5" ht="54" customHeight="1">
      <c r="A374" s="109" t="s">
        <v>355</v>
      </c>
      <c r="B374" s="110" t="s">
        <v>356</v>
      </c>
      <c r="C374" s="40" t="s">
        <v>357</v>
      </c>
      <c r="D374" s="40" t="s">
        <v>358</v>
      </c>
      <c r="E374" s="40" t="s">
        <v>359</v>
      </c>
    </row>
    <row r="375" spans="1:5" ht="35.4">
      <c r="A375" s="122" t="s">
        <v>360</v>
      </c>
      <c r="B375" s="123">
        <v>43290</v>
      </c>
      <c r="C375" s="124" t="s">
        <v>361</v>
      </c>
      <c r="D375" s="124" t="s">
        <v>362</v>
      </c>
      <c r="E375" s="124"/>
    </row>
    <row r="376" spans="1:5" ht="46.8">
      <c r="A376" s="122" t="s">
        <v>363</v>
      </c>
      <c r="B376" s="123">
        <v>43389</v>
      </c>
      <c r="C376" s="124"/>
      <c r="D376" s="124" t="s">
        <v>362</v>
      </c>
      <c r="E376" s="124"/>
    </row>
    <row r="377" spans="1:5" ht="24">
      <c r="A377" s="122" t="s">
        <v>364</v>
      </c>
      <c r="B377" s="123">
        <v>43180</v>
      </c>
      <c r="C377" s="124"/>
      <c r="D377" s="124" t="s">
        <v>362</v>
      </c>
      <c r="E377" s="124"/>
    </row>
    <row r="378" spans="1:5" ht="24">
      <c r="A378" s="125" t="s">
        <v>365</v>
      </c>
      <c r="B378" s="123">
        <v>43916</v>
      </c>
      <c r="C378" s="124"/>
      <c r="D378" s="124" t="s">
        <v>362</v>
      </c>
      <c r="E378" s="124"/>
    </row>
    <row r="379" spans="1:5" ht="24">
      <c r="A379" s="122" t="s">
        <v>366</v>
      </c>
      <c r="B379" s="123">
        <v>43225</v>
      </c>
      <c r="C379" s="124"/>
      <c r="D379" s="124" t="s">
        <v>362</v>
      </c>
      <c r="E379" s="124"/>
    </row>
    <row r="380" spans="1:5" ht="35.4">
      <c r="A380" s="122" t="s">
        <v>367</v>
      </c>
      <c r="B380" s="123">
        <v>43263</v>
      </c>
      <c r="C380" s="124"/>
      <c r="D380" s="124" t="s">
        <v>362</v>
      </c>
      <c r="E380" s="124"/>
    </row>
    <row r="381" spans="1:5" ht="35.4">
      <c r="A381" s="125" t="s">
        <v>368</v>
      </c>
      <c r="B381" s="123">
        <v>43573</v>
      </c>
      <c r="C381" s="124"/>
      <c r="D381" s="124" t="s">
        <v>362</v>
      </c>
      <c r="E381" s="124"/>
    </row>
    <row r="382" spans="1:5" ht="24">
      <c r="A382" s="125" t="s">
        <v>369</v>
      </c>
      <c r="B382" s="126">
        <v>43949</v>
      </c>
      <c r="C382" s="124"/>
      <c r="D382" s="124" t="s">
        <v>362</v>
      </c>
      <c r="E382" s="124"/>
    </row>
    <row r="383" spans="1:5" ht="24">
      <c r="A383" s="125" t="s">
        <v>370</v>
      </c>
      <c r="B383" s="126">
        <v>43951</v>
      </c>
      <c r="C383" s="124"/>
      <c r="D383" s="124" t="s">
        <v>362</v>
      </c>
      <c r="E383" s="124"/>
    </row>
    <row r="384" spans="1:5">
      <c r="A384" s="88"/>
      <c r="B384" s="121"/>
      <c r="C384" s="88"/>
      <c r="D384" s="88"/>
      <c r="E384" s="88"/>
    </row>
    <row r="385" spans="1:4">
      <c r="A385" s="58" t="s">
        <v>85</v>
      </c>
      <c r="B385" s="127"/>
      <c r="C385" s="60"/>
      <c r="D385" s="60"/>
    </row>
    <row r="386" spans="1:4" ht="250.8">
      <c r="A386" s="61" t="s">
        <v>371</v>
      </c>
      <c r="B386" s="128" t="s">
        <v>372</v>
      </c>
      <c r="C386" s="129"/>
      <c r="D386" s="129"/>
    </row>
    <row r="387" spans="1:4" ht="26.4">
      <c r="A387" s="48" t="s">
        <v>373</v>
      </c>
      <c r="B387" s="130" t="s">
        <v>374</v>
      </c>
      <c r="C387" s="48"/>
      <c r="D387" s="48"/>
    </row>
  </sheetData>
  <pageMargins left="0.7" right="0.7" top="0.75" bottom="0.75" header="0.51180555555555496" footer="0.51180555555555496"/>
  <pageSetup paperSize="9"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J71"/>
  <sheetViews>
    <sheetView zoomScaleNormal="100" workbookViewId="0">
      <selection activeCell="E50" sqref="E50"/>
    </sheetView>
  </sheetViews>
  <sheetFormatPr defaultColWidth="8.88671875" defaultRowHeight="14.4"/>
  <cols>
    <col min="1" max="1" width="19.88671875" style="12" customWidth="1"/>
    <col min="2" max="2" width="11.88671875" style="12" customWidth="1"/>
    <col min="3" max="3" width="14.109375" style="12" customWidth="1"/>
    <col min="4" max="4" width="14.88671875" style="12" customWidth="1"/>
    <col min="5" max="5" width="14.6640625" style="12" customWidth="1"/>
    <col min="6" max="6" width="17" style="12" customWidth="1"/>
    <col min="7" max="1024" width="8.88671875" style="12"/>
  </cols>
  <sheetData>
    <row r="1" spans="1:6" ht="15.6">
      <c r="A1" s="96" t="s">
        <v>375</v>
      </c>
    </row>
    <row r="2" spans="1:6" s="131" customFormat="1" ht="13.8">
      <c r="A2" s="28" t="s">
        <v>376</v>
      </c>
      <c r="B2" s="28"/>
      <c r="C2" s="28"/>
      <c r="D2" s="12"/>
      <c r="E2" s="12"/>
      <c r="F2" s="12"/>
    </row>
    <row r="3" spans="1:6" ht="30" customHeight="1">
      <c r="A3" s="132" t="s">
        <v>9</v>
      </c>
      <c r="B3" s="132" t="s">
        <v>10</v>
      </c>
      <c r="C3" s="132" t="s">
        <v>377</v>
      </c>
    </row>
    <row r="4" spans="1:6">
      <c r="A4" s="69">
        <v>44287</v>
      </c>
      <c r="B4" s="70" t="s">
        <v>12</v>
      </c>
      <c r="C4" s="133" t="s">
        <v>378</v>
      </c>
    </row>
    <row r="32" spans="1:3">
      <c r="A32" s="28" t="s">
        <v>379</v>
      </c>
      <c r="B32" s="28"/>
      <c r="C32" s="28"/>
    </row>
    <row r="33" spans="1:7">
      <c r="A33" s="132" t="s">
        <v>9</v>
      </c>
      <c r="B33" s="132" t="s">
        <v>10</v>
      </c>
      <c r="C33" s="132" t="s">
        <v>377</v>
      </c>
    </row>
    <row r="34" spans="1:7">
      <c r="A34" s="69">
        <v>44287</v>
      </c>
      <c r="B34" s="70" t="s">
        <v>12</v>
      </c>
      <c r="C34" s="133" t="s">
        <v>378</v>
      </c>
    </row>
    <row r="36" spans="1:7">
      <c r="B36" s="134"/>
      <c r="C36" s="134"/>
      <c r="D36" s="134"/>
      <c r="E36" s="63"/>
      <c r="F36" s="63"/>
      <c r="G36" s="63"/>
    </row>
    <row r="37" spans="1:7">
      <c r="A37" s="63"/>
      <c r="B37" s="63"/>
      <c r="C37" s="63"/>
      <c r="D37" s="63"/>
      <c r="E37" s="63"/>
      <c r="F37" s="63"/>
      <c r="G37" s="63"/>
    </row>
    <row r="38" spans="1:7" s="131" customFormat="1" ht="13.8">
      <c r="D38" s="12"/>
      <c r="E38" s="12"/>
      <c r="F38" s="12"/>
    </row>
    <row r="39" spans="1:7">
      <c r="G39" s="63"/>
    </row>
    <row r="40" spans="1:7" ht="19.95" customHeight="1">
      <c r="G40" s="63"/>
    </row>
    <row r="41" spans="1:7">
      <c r="A41" s="135"/>
      <c r="B41" s="135"/>
      <c r="C41" s="136"/>
      <c r="G41" s="63"/>
    </row>
    <row r="42" spans="1:7">
      <c r="A42" s="135"/>
      <c r="B42" s="135"/>
      <c r="C42" s="136"/>
      <c r="G42" s="63"/>
    </row>
    <row r="43" spans="1:7">
      <c r="A43" s="135"/>
      <c r="B43" s="135"/>
      <c r="C43" s="136"/>
      <c r="G43" s="63"/>
    </row>
    <row r="44" spans="1:7">
      <c r="A44" s="135"/>
      <c r="B44" s="135"/>
      <c r="C44" s="136"/>
      <c r="G44" s="63"/>
    </row>
    <row r="45" spans="1:7">
      <c r="A45" s="135"/>
      <c r="B45" s="135"/>
      <c r="C45" s="136"/>
      <c r="G45" s="63"/>
    </row>
    <row r="46" spans="1:7">
      <c r="A46" s="135"/>
      <c r="B46" s="135"/>
      <c r="C46" s="136"/>
      <c r="G46" s="63"/>
    </row>
    <row r="47" spans="1:7">
      <c r="A47" s="135"/>
      <c r="B47" s="135"/>
      <c r="C47" s="136"/>
      <c r="G47" s="63"/>
    </row>
    <row r="48" spans="1:7">
      <c r="A48" s="135"/>
      <c r="B48" s="135"/>
      <c r="C48" s="136"/>
      <c r="G48" s="63"/>
    </row>
    <row r="49" spans="1:7">
      <c r="A49" s="135"/>
      <c r="B49" s="135"/>
      <c r="C49" s="136"/>
      <c r="G49" s="63"/>
    </row>
    <row r="50" spans="1:7">
      <c r="A50" s="135"/>
      <c r="B50" s="135"/>
      <c r="C50" s="136"/>
      <c r="G50" s="63"/>
    </row>
    <row r="51" spans="1:7">
      <c r="A51" s="135"/>
      <c r="B51" s="135"/>
      <c r="C51" s="136"/>
      <c r="G51" s="63"/>
    </row>
    <row r="52" spans="1:7">
      <c r="A52" s="135"/>
      <c r="B52" s="135"/>
      <c r="C52" s="136"/>
      <c r="G52" s="63"/>
    </row>
    <row r="53" spans="1:7">
      <c r="A53" s="135"/>
      <c r="B53" s="135"/>
      <c r="C53" s="136"/>
      <c r="G53" s="63"/>
    </row>
    <row r="54" spans="1:7">
      <c r="A54" s="135"/>
      <c r="B54" s="135"/>
      <c r="C54" s="136"/>
      <c r="G54" s="63"/>
    </row>
    <row r="55" spans="1:7">
      <c r="A55" s="135"/>
      <c r="B55" s="135"/>
      <c r="C55" s="136"/>
      <c r="G55" s="63"/>
    </row>
    <row r="56" spans="1:7">
      <c r="A56" s="135"/>
      <c r="B56" s="135"/>
      <c r="C56" s="136"/>
      <c r="G56" s="63"/>
    </row>
    <row r="57" spans="1:7">
      <c r="A57" s="135"/>
      <c r="B57" s="135"/>
      <c r="C57" s="136"/>
      <c r="G57" s="63"/>
    </row>
    <row r="58" spans="1:7">
      <c r="A58" s="135"/>
      <c r="B58" s="135"/>
      <c r="C58" s="136"/>
      <c r="G58" s="63"/>
    </row>
    <row r="59" spans="1:7">
      <c r="A59" s="135"/>
      <c r="B59" s="135"/>
      <c r="C59" s="136"/>
      <c r="G59" s="63"/>
    </row>
    <row r="60" spans="1:7">
      <c r="A60" s="135"/>
      <c r="B60" s="135"/>
      <c r="C60" s="136"/>
      <c r="G60" s="63"/>
    </row>
    <row r="61" spans="1:7">
      <c r="A61" s="135"/>
      <c r="B61" s="135"/>
      <c r="C61" s="136"/>
      <c r="G61" s="63"/>
    </row>
    <row r="67" spans="1:7">
      <c r="A67" s="137"/>
      <c r="B67" s="80"/>
      <c r="C67" s="80"/>
      <c r="D67" s="80"/>
      <c r="E67" s="80"/>
      <c r="F67" s="80"/>
      <c r="G67" s="63"/>
    </row>
    <row r="68" spans="1:7">
      <c r="A68" s="63"/>
      <c r="B68" s="63"/>
      <c r="C68" s="63"/>
      <c r="D68" s="63"/>
      <c r="E68" s="63"/>
      <c r="F68" s="63"/>
      <c r="G68" s="63"/>
    </row>
    <row r="69" spans="1:7">
      <c r="A69" s="79"/>
      <c r="B69" s="88"/>
      <c r="C69" s="88"/>
      <c r="D69" s="88"/>
      <c r="E69" s="88"/>
      <c r="F69" s="88"/>
      <c r="G69" s="63"/>
    </row>
    <row r="70" spans="1:7">
      <c r="B70" s="88"/>
      <c r="C70" s="88"/>
      <c r="D70" s="88"/>
      <c r="E70" s="88"/>
      <c r="F70" s="88"/>
      <c r="G70" s="63"/>
    </row>
    <row r="71" spans="1:7">
      <c r="B71" s="63"/>
      <c r="C71" s="63"/>
      <c r="D71" s="63"/>
      <c r="E71" s="63"/>
      <c r="F71" s="63"/>
      <c r="G71" s="63"/>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MJ75"/>
  <sheetViews>
    <sheetView topLeftCell="A352" zoomScale="85" zoomScaleNormal="85" workbookViewId="0">
      <selection activeCell="B388" sqref="B388"/>
    </sheetView>
  </sheetViews>
  <sheetFormatPr defaultColWidth="8.88671875" defaultRowHeight="14.4"/>
  <cols>
    <col min="1" max="2" width="17.21875" style="12" customWidth="1"/>
    <col min="3" max="3" width="22.5546875" style="12" customWidth="1"/>
    <col min="4" max="4" width="13.88671875" style="12" customWidth="1"/>
    <col min="5" max="1024" width="8.88671875" style="12"/>
  </cols>
  <sheetData>
    <row r="1" spans="1:5" ht="15.6">
      <c r="A1" s="96" t="s">
        <v>380</v>
      </c>
      <c r="B1" s="88"/>
      <c r="C1" s="88"/>
      <c r="D1" s="80"/>
      <c r="E1" s="88"/>
    </row>
    <row r="2" spans="1:5" ht="15" customHeight="1">
      <c r="A2" s="138" t="s">
        <v>9</v>
      </c>
      <c r="B2" s="138" t="s">
        <v>10</v>
      </c>
      <c r="D2" s="80"/>
      <c r="E2" s="88"/>
    </row>
    <row r="3" spans="1:5">
      <c r="A3" s="69">
        <v>44287</v>
      </c>
      <c r="B3" s="70" t="s">
        <v>12</v>
      </c>
      <c r="D3" s="80"/>
      <c r="E3" s="88"/>
    </row>
    <row r="4" spans="1:5" ht="15" customHeight="1">
      <c r="A4" s="96"/>
      <c r="B4" s="80"/>
      <c r="C4" s="80"/>
      <c r="D4" s="80"/>
      <c r="E4" s="88"/>
    </row>
    <row r="5" spans="1:5" ht="15" customHeight="1">
      <c r="A5" s="96"/>
      <c r="B5" s="80"/>
      <c r="C5" s="80"/>
      <c r="D5" s="80"/>
      <c r="E5" s="88"/>
    </row>
    <row r="6" spans="1:5" ht="15" customHeight="1">
      <c r="A6" s="96"/>
      <c r="B6" s="80"/>
      <c r="C6" s="80"/>
      <c r="D6" s="80"/>
      <c r="E6" s="88"/>
    </row>
    <row r="7" spans="1:5" ht="15" customHeight="1">
      <c r="A7" s="96"/>
      <c r="B7" s="80"/>
      <c r="C7" s="80"/>
      <c r="D7" s="80"/>
      <c r="E7" s="88"/>
    </row>
    <row r="8" spans="1:5" ht="15" customHeight="1">
      <c r="A8" s="96"/>
      <c r="B8" s="80"/>
      <c r="C8" s="80"/>
      <c r="D8" s="80"/>
      <c r="E8" s="88"/>
    </row>
    <row r="9" spans="1:5" ht="15" customHeight="1">
      <c r="A9" s="96"/>
      <c r="B9" s="80"/>
      <c r="C9" s="80"/>
      <c r="D9" s="80"/>
      <c r="E9" s="88"/>
    </row>
    <row r="10" spans="1:5" ht="15" customHeight="1">
      <c r="A10" s="96"/>
      <c r="B10" s="80"/>
      <c r="C10" s="80"/>
      <c r="D10" s="80"/>
      <c r="E10" s="88"/>
    </row>
    <row r="11" spans="1:5" ht="15" customHeight="1">
      <c r="A11" s="96"/>
      <c r="B11" s="80"/>
      <c r="C11" s="80"/>
      <c r="D11" s="80"/>
      <c r="E11" s="88"/>
    </row>
    <row r="12" spans="1:5" ht="15" customHeight="1">
      <c r="A12" s="96"/>
      <c r="B12" s="80"/>
      <c r="C12" s="80"/>
      <c r="D12" s="80"/>
      <c r="E12" s="88"/>
    </row>
    <row r="13" spans="1:5" ht="15" customHeight="1">
      <c r="A13" s="96"/>
      <c r="B13" s="80"/>
      <c r="C13" s="80"/>
      <c r="D13" s="80"/>
      <c r="E13" s="88"/>
    </row>
    <row r="14" spans="1:5" ht="15" customHeight="1">
      <c r="A14" s="96"/>
      <c r="B14" s="80"/>
      <c r="C14" s="80"/>
      <c r="D14" s="80"/>
      <c r="E14" s="88"/>
    </row>
    <row r="15" spans="1:5" ht="15.6">
      <c r="A15" s="96"/>
      <c r="B15" s="80"/>
      <c r="C15" s="80"/>
      <c r="D15" s="80"/>
      <c r="E15" s="88"/>
    </row>
    <row r="16" spans="1:5" ht="15.6">
      <c r="A16" s="96" t="s">
        <v>381</v>
      </c>
      <c r="B16" s="80"/>
      <c r="C16" s="80"/>
      <c r="D16" s="80"/>
      <c r="E16" s="88"/>
    </row>
    <row r="17" spans="1:6">
      <c r="A17" s="26" t="s">
        <v>382</v>
      </c>
    </row>
    <row r="18" spans="1:6" ht="26.4" customHeight="1">
      <c r="A18" s="5" t="s">
        <v>383</v>
      </c>
      <c r="B18" s="139" t="s">
        <v>9</v>
      </c>
      <c r="C18" s="139" t="s">
        <v>10</v>
      </c>
      <c r="D18" s="4" t="s">
        <v>384</v>
      </c>
      <c r="E18" s="4"/>
      <c r="F18" s="88"/>
    </row>
    <row r="19" spans="1:6">
      <c r="A19" s="5"/>
      <c r="B19" s="140">
        <v>44293</v>
      </c>
      <c r="C19" s="71" t="s">
        <v>12</v>
      </c>
      <c r="D19" s="3">
        <f>12+15+17+20+6+6</f>
        <v>76</v>
      </c>
      <c r="E19" s="3"/>
      <c r="F19" s="88"/>
    </row>
    <row r="20" spans="1:6" ht="13.95" customHeight="1">
      <c r="A20" s="2" t="s">
        <v>385</v>
      </c>
      <c r="B20" s="4" t="s">
        <v>386</v>
      </c>
      <c r="C20" s="4"/>
      <c r="D20" s="4" t="s">
        <v>387</v>
      </c>
      <c r="E20" s="4" t="s">
        <v>388</v>
      </c>
      <c r="F20" s="88"/>
    </row>
    <row r="21" spans="1:6">
      <c r="A21" s="2"/>
      <c r="B21" s="4"/>
      <c r="C21" s="4"/>
      <c r="D21" s="4"/>
      <c r="E21" s="4"/>
      <c r="F21" s="88"/>
    </row>
    <row r="22" spans="1:6">
      <c r="A22" s="141" t="s">
        <v>389</v>
      </c>
      <c r="B22" s="142" t="s">
        <v>390</v>
      </c>
      <c r="C22" s="143"/>
      <c r="D22" s="144">
        <v>43811</v>
      </c>
      <c r="E22" s="145" t="s">
        <v>391</v>
      </c>
      <c r="F22" s="88"/>
    </row>
    <row r="23" spans="1:6">
      <c r="A23" s="146" t="s">
        <v>392</v>
      </c>
      <c r="B23" s="143"/>
      <c r="C23" s="143"/>
      <c r="D23" s="143">
        <v>3</v>
      </c>
      <c r="E23" s="145" t="s">
        <v>393</v>
      </c>
      <c r="F23" s="88"/>
    </row>
    <row r="24" spans="1:6">
      <c r="A24" s="146" t="s">
        <v>394</v>
      </c>
      <c r="B24" s="145"/>
      <c r="C24" s="145"/>
      <c r="D24" s="143">
        <v>3</v>
      </c>
      <c r="E24" s="145" t="s">
        <v>393</v>
      </c>
      <c r="F24" s="88"/>
    </row>
    <row r="25" spans="1:6">
      <c r="A25" s="146" t="s">
        <v>395</v>
      </c>
      <c r="B25" s="145"/>
      <c r="C25" s="145"/>
      <c r="D25" s="143">
        <v>3</v>
      </c>
      <c r="E25" s="145" t="s">
        <v>393</v>
      </c>
      <c r="F25" s="88"/>
    </row>
    <row r="26" spans="1:6">
      <c r="A26" s="146" t="s">
        <v>396</v>
      </c>
      <c r="B26" s="143"/>
      <c r="C26" s="143"/>
      <c r="D26" s="143">
        <v>3</v>
      </c>
      <c r="E26" s="145" t="s">
        <v>393</v>
      </c>
      <c r="F26" s="88"/>
    </row>
    <row r="27" spans="1:6">
      <c r="A27" s="141" t="s">
        <v>397</v>
      </c>
      <c r="B27" s="143" t="s">
        <v>390</v>
      </c>
      <c r="C27" s="143"/>
      <c r="D27" s="143" t="s">
        <v>398</v>
      </c>
      <c r="E27" s="145" t="s">
        <v>391</v>
      </c>
      <c r="F27" s="88"/>
    </row>
    <row r="28" spans="1:6">
      <c r="A28" s="146" t="s">
        <v>399</v>
      </c>
      <c r="B28" s="145"/>
      <c r="C28" s="145"/>
      <c r="D28" s="143">
        <v>3</v>
      </c>
      <c r="E28" s="145" t="s">
        <v>393</v>
      </c>
      <c r="F28" s="88"/>
    </row>
    <row r="29" spans="1:6" ht="39.6">
      <c r="A29" s="146" t="s">
        <v>400</v>
      </c>
      <c r="B29" s="143"/>
      <c r="C29" s="143"/>
      <c r="D29" s="143">
        <v>3</v>
      </c>
      <c r="E29" s="145" t="s">
        <v>393</v>
      </c>
      <c r="F29" s="88"/>
    </row>
    <row r="30" spans="1:6">
      <c r="A30" s="146" t="s">
        <v>401</v>
      </c>
      <c r="B30" s="143"/>
      <c r="C30" s="143"/>
      <c r="D30" s="143">
        <v>3</v>
      </c>
      <c r="E30" s="145" t="s">
        <v>393</v>
      </c>
      <c r="F30" s="88"/>
    </row>
    <row r="31" spans="1:6">
      <c r="A31" s="146" t="s">
        <v>402</v>
      </c>
      <c r="B31" s="143"/>
      <c r="C31" s="143"/>
      <c r="D31" s="143">
        <v>3</v>
      </c>
      <c r="E31" s="145" t="s">
        <v>393</v>
      </c>
      <c r="F31" s="88"/>
    </row>
    <row r="32" spans="1:6">
      <c r="A32" s="146" t="s">
        <v>403</v>
      </c>
      <c r="B32" s="143"/>
      <c r="C32" s="143"/>
      <c r="D32" s="143">
        <v>3</v>
      </c>
      <c r="E32" s="145" t="s">
        <v>393</v>
      </c>
      <c r="F32" s="88"/>
    </row>
    <row r="33" spans="1:6">
      <c r="A33" s="147" t="s">
        <v>404</v>
      </c>
      <c r="B33" s="143" t="s">
        <v>390</v>
      </c>
      <c r="C33" s="143"/>
      <c r="D33" s="143" t="s">
        <v>405</v>
      </c>
      <c r="E33" s="145" t="s">
        <v>391</v>
      </c>
      <c r="F33" s="88"/>
    </row>
    <row r="34" spans="1:6" ht="57.6">
      <c r="A34" s="146" t="s">
        <v>406</v>
      </c>
      <c r="B34" s="143"/>
      <c r="C34" s="143" t="s">
        <v>407</v>
      </c>
      <c r="D34" s="143">
        <v>2</v>
      </c>
      <c r="E34" s="145" t="s">
        <v>393</v>
      </c>
      <c r="F34" s="88"/>
    </row>
    <row r="35" spans="1:6">
      <c r="A35" s="146" t="s">
        <v>408</v>
      </c>
      <c r="B35" s="143"/>
      <c r="C35" s="143"/>
      <c r="D35" s="143">
        <v>3</v>
      </c>
      <c r="E35" s="145" t="s">
        <v>393</v>
      </c>
      <c r="F35" s="88"/>
    </row>
    <row r="36" spans="1:6" ht="43.2">
      <c r="A36" s="146" t="s">
        <v>409</v>
      </c>
      <c r="B36" s="143"/>
      <c r="C36" s="143" t="s">
        <v>410</v>
      </c>
      <c r="D36" s="143">
        <v>0</v>
      </c>
      <c r="E36" s="145" t="s">
        <v>411</v>
      </c>
      <c r="F36" s="88"/>
    </row>
    <row r="37" spans="1:6">
      <c r="A37" s="146" t="s">
        <v>412</v>
      </c>
      <c r="B37" s="143"/>
      <c r="C37" s="143"/>
      <c r="D37" s="143">
        <v>3</v>
      </c>
      <c r="E37" s="145" t="s">
        <v>393</v>
      </c>
      <c r="F37" s="88"/>
    </row>
    <row r="38" spans="1:6" ht="26.4">
      <c r="A38" s="146" t="s">
        <v>413</v>
      </c>
      <c r="B38" s="143"/>
      <c r="C38" s="143"/>
      <c r="D38" s="143">
        <v>3</v>
      </c>
      <c r="E38" s="145" t="s">
        <v>393</v>
      </c>
      <c r="F38" s="88"/>
    </row>
    <row r="39" spans="1:6">
      <c r="A39" s="148" t="s">
        <v>414</v>
      </c>
      <c r="B39" s="143"/>
      <c r="C39" s="143"/>
      <c r="D39" s="143">
        <v>3</v>
      </c>
      <c r="E39" s="145" t="s">
        <v>415</v>
      </c>
      <c r="F39" s="88"/>
    </row>
    <row r="40" spans="1:6">
      <c r="A40" s="146" t="s">
        <v>416</v>
      </c>
      <c r="B40" s="143"/>
      <c r="C40" s="143"/>
      <c r="D40" s="143">
        <v>3</v>
      </c>
      <c r="E40" s="145" t="s">
        <v>393</v>
      </c>
      <c r="F40" s="88"/>
    </row>
    <row r="41" spans="1:6">
      <c r="A41" s="147" t="s">
        <v>417</v>
      </c>
      <c r="B41" s="143" t="s">
        <v>390</v>
      </c>
      <c r="C41" s="143"/>
      <c r="D41" s="143" t="s">
        <v>418</v>
      </c>
      <c r="E41" s="145" t="s">
        <v>391</v>
      </c>
      <c r="F41" s="88"/>
    </row>
    <row r="42" spans="1:6">
      <c r="A42" s="146" t="s">
        <v>419</v>
      </c>
      <c r="B42" s="143"/>
      <c r="C42" s="149"/>
      <c r="D42" s="143">
        <v>3</v>
      </c>
      <c r="E42" s="145" t="s">
        <v>415</v>
      </c>
      <c r="F42" s="88"/>
    </row>
    <row r="43" spans="1:6">
      <c r="A43" s="146" t="s">
        <v>420</v>
      </c>
      <c r="B43" s="143"/>
      <c r="C43" s="143"/>
      <c r="D43" s="143">
        <v>3</v>
      </c>
      <c r="E43" s="145" t="s">
        <v>411</v>
      </c>
      <c r="F43" s="88"/>
    </row>
    <row r="44" spans="1:6" ht="57.6">
      <c r="A44" s="146" t="s">
        <v>421</v>
      </c>
      <c r="B44" s="143"/>
      <c r="C44" s="143" t="s">
        <v>422</v>
      </c>
      <c r="D44" s="143">
        <v>2</v>
      </c>
      <c r="E44" s="145" t="s">
        <v>393</v>
      </c>
      <c r="F44" s="88"/>
    </row>
    <row r="45" spans="1:6" ht="26.4">
      <c r="A45" s="146" t="s">
        <v>423</v>
      </c>
      <c r="B45" s="143"/>
      <c r="C45" s="143"/>
      <c r="D45" s="143">
        <v>3</v>
      </c>
      <c r="E45" s="145" t="s">
        <v>393</v>
      </c>
      <c r="F45" s="88"/>
    </row>
    <row r="46" spans="1:6">
      <c r="A46" s="146" t="s">
        <v>424</v>
      </c>
      <c r="B46" s="143"/>
      <c r="C46" s="143"/>
      <c r="D46" s="143">
        <v>3</v>
      </c>
      <c r="E46" s="145" t="s">
        <v>393</v>
      </c>
      <c r="F46" s="88"/>
    </row>
    <row r="47" spans="1:6" ht="26.4">
      <c r="A47" s="146" t="s">
        <v>425</v>
      </c>
      <c r="B47" s="143"/>
      <c r="C47" s="143"/>
      <c r="D47" s="143">
        <v>3</v>
      </c>
      <c r="E47" s="145" t="s">
        <v>393</v>
      </c>
      <c r="F47" s="88"/>
    </row>
    <row r="48" spans="1:6">
      <c r="A48" s="146" t="s">
        <v>426</v>
      </c>
      <c r="B48" s="143"/>
      <c r="C48" s="143"/>
      <c r="D48" s="143">
        <v>3</v>
      </c>
      <c r="E48" s="145" t="s">
        <v>393</v>
      </c>
      <c r="F48" s="88"/>
    </row>
    <row r="49" spans="1:8">
      <c r="A49" s="147" t="s">
        <v>427</v>
      </c>
      <c r="B49" s="143" t="s">
        <v>390</v>
      </c>
      <c r="C49" s="143"/>
      <c r="D49" s="144">
        <v>43622</v>
      </c>
      <c r="E49" s="145" t="s">
        <v>391</v>
      </c>
      <c r="F49" s="88"/>
    </row>
    <row r="50" spans="1:8">
      <c r="A50" s="146" t="s">
        <v>428</v>
      </c>
      <c r="B50" s="143"/>
      <c r="C50" s="143"/>
      <c r="D50" s="143">
        <v>3</v>
      </c>
      <c r="E50" s="145" t="s">
        <v>393</v>
      </c>
      <c r="F50" s="88"/>
    </row>
    <row r="51" spans="1:8" ht="26.4">
      <c r="A51" s="146" t="s">
        <v>429</v>
      </c>
      <c r="B51" s="143"/>
      <c r="C51" s="143"/>
      <c r="D51" s="143">
        <v>3</v>
      </c>
      <c r="E51" s="145" t="s">
        <v>393</v>
      </c>
      <c r="F51" s="88"/>
    </row>
    <row r="52" spans="1:8">
      <c r="A52" s="147" t="s">
        <v>430</v>
      </c>
      <c r="B52" s="143" t="s">
        <v>390</v>
      </c>
      <c r="C52" s="143"/>
      <c r="D52" s="144">
        <v>43622</v>
      </c>
      <c r="E52" s="145" t="s">
        <v>391</v>
      </c>
      <c r="F52" s="88"/>
    </row>
    <row r="53" spans="1:8">
      <c r="A53" s="146" t="s">
        <v>431</v>
      </c>
      <c r="B53" s="143"/>
      <c r="C53" s="143"/>
      <c r="D53" s="143">
        <v>3</v>
      </c>
      <c r="E53" s="145" t="s">
        <v>393</v>
      </c>
      <c r="F53" s="88"/>
    </row>
    <row r="54" spans="1:8">
      <c r="A54" s="146" t="s">
        <v>432</v>
      </c>
      <c r="B54" s="143"/>
      <c r="C54" s="143"/>
      <c r="D54" s="143" t="s">
        <v>411</v>
      </c>
      <c r="E54" s="145" t="s">
        <v>393</v>
      </c>
      <c r="F54" s="88"/>
    </row>
    <row r="55" spans="1:8" ht="26.4">
      <c r="A55" s="146" t="s">
        <v>433</v>
      </c>
      <c r="B55" s="143"/>
      <c r="C55" s="143"/>
      <c r="D55" s="143" t="s">
        <v>411</v>
      </c>
      <c r="E55" s="145" t="s">
        <v>393</v>
      </c>
      <c r="F55" s="88"/>
    </row>
    <row r="56" spans="1:8">
      <c r="A56" s="146" t="s">
        <v>434</v>
      </c>
      <c r="B56" s="143"/>
      <c r="C56" s="143"/>
      <c r="D56" s="143">
        <v>3</v>
      </c>
      <c r="E56" s="145" t="s">
        <v>393</v>
      </c>
      <c r="F56" s="88"/>
    </row>
    <row r="57" spans="1:8">
      <c r="A57" s="147" t="s">
        <v>435</v>
      </c>
      <c r="B57" s="3"/>
      <c r="C57" s="3"/>
      <c r="D57" s="143"/>
      <c r="E57" s="145" t="s">
        <v>391</v>
      </c>
      <c r="F57" s="88"/>
    </row>
    <row r="58" spans="1:8">
      <c r="A58" s="150" t="s">
        <v>436</v>
      </c>
      <c r="B58" s="151"/>
      <c r="C58" s="151"/>
      <c r="D58" s="151"/>
      <c r="E58" s="151"/>
      <c r="F58" s="88"/>
    </row>
    <row r="59" spans="1:8" ht="22.35" customHeight="1">
      <c r="A59" s="1" t="s">
        <v>437</v>
      </c>
      <c r="B59" s="1"/>
      <c r="C59" s="1"/>
      <c r="D59" s="1"/>
      <c r="E59" s="1"/>
      <c r="F59" s="152"/>
      <c r="G59" s="152"/>
      <c r="H59" s="152"/>
    </row>
    <row r="60" spans="1:8" ht="30.6" customHeight="1">
      <c r="A60" s="1"/>
      <c r="B60" s="1"/>
      <c r="C60" s="1"/>
      <c r="D60" s="1"/>
      <c r="E60" s="1"/>
      <c r="F60" s="152"/>
      <c r="G60" s="152"/>
      <c r="H60" s="152"/>
    </row>
    <row r="61" spans="1:8">
      <c r="A61" s="153"/>
      <c r="B61" s="153"/>
      <c r="C61" s="153"/>
      <c r="D61" s="153"/>
      <c r="E61" s="153"/>
      <c r="F61" s="152"/>
      <c r="G61" s="152"/>
      <c r="H61" s="152"/>
    </row>
    <row r="62" spans="1:8">
      <c r="A62" s="154"/>
      <c r="B62" s="154"/>
      <c r="C62" s="154"/>
      <c r="D62" s="154"/>
      <c r="E62" s="154"/>
      <c r="F62" s="155"/>
      <c r="G62" s="155"/>
      <c r="H62" s="155"/>
    </row>
    <row r="63" spans="1:8">
      <c r="A63" s="156" t="s">
        <v>438</v>
      </c>
      <c r="B63" s="153"/>
      <c r="C63" s="153"/>
      <c r="D63" s="150"/>
      <c r="E63" s="150"/>
      <c r="F63" s="157"/>
      <c r="G63" s="157"/>
      <c r="H63" s="155"/>
    </row>
    <row r="64" spans="1:8">
      <c r="A64" s="156" t="s">
        <v>439</v>
      </c>
      <c r="B64" s="153"/>
      <c r="C64" s="153"/>
      <c r="D64" s="150"/>
      <c r="E64" s="150"/>
      <c r="F64" s="157"/>
      <c r="G64" s="157"/>
      <c r="H64" s="155"/>
    </row>
    <row r="65" spans="1:8">
      <c r="A65" s="156" t="s">
        <v>440</v>
      </c>
      <c r="B65" s="153"/>
      <c r="C65" s="153"/>
      <c r="D65" s="153"/>
      <c r="E65" s="153"/>
      <c r="F65" s="157"/>
      <c r="G65" s="157"/>
      <c r="H65" s="155"/>
    </row>
    <row r="66" spans="1:8">
      <c r="A66" s="158" t="s">
        <v>441</v>
      </c>
      <c r="B66" s="153"/>
      <c r="C66" s="153"/>
      <c r="D66" s="153"/>
      <c r="E66" s="153"/>
      <c r="F66" s="152"/>
      <c r="G66" s="152"/>
      <c r="H66" s="155"/>
    </row>
    <row r="67" spans="1:8">
      <c r="A67" s="158" t="s">
        <v>442</v>
      </c>
      <c r="B67" s="153"/>
      <c r="C67" s="153"/>
      <c r="D67" s="153"/>
      <c r="E67" s="153"/>
      <c r="F67" s="152"/>
      <c r="G67" s="152"/>
      <c r="H67" s="155"/>
    </row>
    <row r="68" spans="1:8">
      <c r="A68" s="158" t="s">
        <v>443</v>
      </c>
      <c r="B68" s="153"/>
      <c r="C68" s="153"/>
      <c r="D68" s="153"/>
      <c r="E68" s="153"/>
      <c r="F68" s="152"/>
      <c r="G68" s="152"/>
      <c r="H68" s="155"/>
    </row>
    <row r="69" spans="1:8">
      <c r="A69" s="159" t="s">
        <v>444</v>
      </c>
      <c r="B69" s="150"/>
      <c r="C69" s="150"/>
      <c r="D69" s="150"/>
      <c r="E69" s="150"/>
      <c r="F69" s="157"/>
      <c r="G69" s="157"/>
      <c r="H69" s="155"/>
    </row>
    <row r="70" spans="1:8">
      <c r="A70" s="158" t="s">
        <v>445</v>
      </c>
      <c r="B70" s="153"/>
      <c r="C70" s="153"/>
      <c r="D70" s="153"/>
      <c r="E70" s="153"/>
      <c r="F70" s="152"/>
      <c r="G70" s="152"/>
      <c r="H70" s="155"/>
    </row>
    <row r="73" spans="1:8">
      <c r="A73" s="58" t="s">
        <v>85</v>
      </c>
      <c r="B73" s="59"/>
      <c r="C73" s="60"/>
    </row>
    <row r="74" spans="1:8" ht="26.4">
      <c r="A74" s="61" t="s">
        <v>446</v>
      </c>
      <c r="B74" s="61" t="s">
        <v>447</v>
      </c>
      <c r="C74" s="129"/>
    </row>
    <row r="75" spans="1:8" ht="39.6">
      <c r="A75" s="61" t="s">
        <v>448</v>
      </c>
      <c r="B75" s="48" t="s">
        <v>449</v>
      </c>
      <c r="C75" s="48"/>
    </row>
  </sheetData>
  <mergeCells count="9">
    <mergeCell ref="B57:C57"/>
    <mergeCell ref="A59:E60"/>
    <mergeCell ref="A18:A19"/>
    <mergeCell ref="D18:E18"/>
    <mergeCell ref="D19:E19"/>
    <mergeCell ref="A20:A21"/>
    <mergeCell ref="B20:C21"/>
    <mergeCell ref="D20:D21"/>
    <mergeCell ref="E20:E21"/>
  </mergeCells>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54"/>
  <sheetViews>
    <sheetView zoomScaleNormal="100" workbookViewId="0">
      <selection activeCell="B54" sqref="B54"/>
    </sheetView>
  </sheetViews>
  <sheetFormatPr defaultColWidth="8.88671875" defaultRowHeight="14.4"/>
  <cols>
    <col min="1" max="1" width="16.44140625" customWidth="1"/>
    <col min="2" max="2" width="19.6640625" customWidth="1"/>
  </cols>
  <sheetData>
    <row r="1" spans="1:1" ht="15.6">
      <c r="A1" s="96" t="s">
        <v>450</v>
      </c>
    </row>
    <row r="2" spans="1:1" ht="15.6">
      <c r="A2" s="96"/>
    </row>
    <row r="3" spans="1:1" ht="15.6">
      <c r="A3" s="96"/>
    </row>
    <row r="4" spans="1:1" ht="15.6">
      <c r="A4" s="96"/>
    </row>
    <row r="5" spans="1:1" ht="15.6">
      <c r="A5" s="96"/>
    </row>
    <row r="6" spans="1:1" ht="15.6">
      <c r="A6" s="96"/>
    </row>
    <row r="7" spans="1:1" ht="15.6">
      <c r="A7" s="96"/>
    </row>
    <row r="8" spans="1:1" ht="15.6">
      <c r="A8" s="96"/>
    </row>
    <row r="9" spans="1:1" ht="15.6">
      <c r="A9" s="96"/>
    </row>
    <row r="10" spans="1:1" ht="15.6">
      <c r="A10" s="96"/>
    </row>
    <row r="11" spans="1:1" ht="15.6">
      <c r="A11" s="96"/>
    </row>
    <row r="12" spans="1:1" ht="15.6">
      <c r="A12" s="96"/>
    </row>
    <row r="13" spans="1:1" ht="15.6">
      <c r="A13" s="96"/>
    </row>
    <row r="14" spans="1:1" ht="15.6">
      <c r="A14" s="96"/>
    </row>
    <row r="15" spans="1:1" ht="15.6">
      <c r="A15" s="96"/>
    </row>
    <row r="16" spans="1:1" ht="15.6">
      <c r="A16" s="96"/>
    </row>
    <row r="17" spans="1:1" ht="15.6">
      <c r="A17" s="96"/>
    </row>
    <row r="18" spans="1:1" ht="15.6">
      <c r="A18" s="96"/>
    </row>
    <row r="19" spans="1:1" ht="15.6">
      <c r="A19" s="96"/>
    </row>
    <row r="20" spans="1:1" ht="15.6">
      <c r="A20" s="96" t="s">
        <v>451</v>
      </c>
    </row>
    <row r="40" spans="1:1" ht="15.6">
      <c r="A40" s="96" t="s">
        <v>452</v>
      </c>
    </row>
    <row r="51" spans="1:3">
      <c r="A51" s="58" t="s">
        <v>85</v>
      </c>
      <c r="B51" s="59"/>
      <c r="C51" s="60"/>
    </row>
    <row r="52" spans="1:3" ht="39.6">
      <c r="A52" s="61" t="s">
        <v>453</v>
      </c>
      <c r="B52" s="130" t="s">
        <v>374</v>
      </c>
      <c r="C52" s="12"/>
    </row>
    <row r="53" spans="1:3" ht="39.6">
      <c r="A53" s="61" t="s">
        <v>454</v>
      </c>
      <c r="B53" s="130" t="s">
        <v>374</v>
      </c>
      <c r="C53" s="80"/>
    </row>
    <row r="54" spans="1:3" ht="39.6">
      <c r="A54" s="61" t="s">
        <v>455</v>
      </c>
      <c r="B54" s="130" t="s">
        <v>374</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1980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10</vt:i4>
      </vt:variant>
    </vt:vector>
  </HeadingPairs>
  <TitlesOfParts>
    <vt:vector size="19" baseType="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dc:description/>
  <cp:lastModifiedBy>Alessandra Giorgetti</cp:lastModifiedBy>
  <cp:revision>136</cp:revision>
  <cp:lastPrinted>2020-06-15T08:28:46Z</cp:lastPrinted>
  <dcterms:created xsi:type="dcterms:W3CDTF">2018-04-24T06:01:14Z</dcterms:created>
  <dcterms:modified xsi:type="dcterms:W3CDTF">2021-04-15T21:02:24Z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