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gtkfi-my.sharepoint.com/personal/henry_vallius_gtk_fi/Documents/Tiedostot/Data/EMODNET 5/3 kk raportit/2022 Q2 Jul 2022/"/>
    </mc:Choice>
  </mc:AlternateContent>
  <xr:revisionPtr revIDLastSave="0" documentId="14_{38790A0C-4EFC-4B3F-A35E-A4D23E52F48E}" xr6:coauthVersionLast="47" xr6:coauthVersionMax="47" xr10:uidLastSave="{00000000-0000-0000-0000-000000000000}"/>
  <bookViews>
    <workbookView xWindow="-110" yWindow="-110" windowWidth="19420" windowHeight="10420" tabRatio="773" activeTab="3"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8.2" sheetId="34" r:id="rId10"/>
    <sheet name="9-10-11(User stats)" sheetId="27" r:id="rId11"/>
  </sheets>
  <definedNames>
    <definedName name="_ftn1" localSheetId="2">'1(Data)'!#REF!</definedName>
    <definedName name="_ftn2" localSheetId="2">'1(Data)'!#REF!</definedName>
    <definedName name="_ftn3" localSheetId="2">'1(Data)'!$A$30</definedName>
    <definedName name="_ftn4" localSheetId="2">'1(Data)'!#REF!</definedName>
    <definedName name="_ftn5" localSheetId="2">'1(Data)'!#REF!</definedName>
    <definedName name="_ftn6" localSheetId="2">'1(Data)'!$A$34</definedName>
    <definedName name="_ftnref1" localSheetId="2">'1(Data)'!$A$5</definedName>
    <definedName name="_ftnref2" localSheetId="2">'1(Data)'!$B$5</definedName>
    <definedName name="_ftnref3" localSheetId="2">'1(Data)'!$C$5</definedName>
    <definedName name="_ftnref4" localSheetId="2">'1(Data)'!$R$5</definedName>
    <definedName name="_ftnref5" localSheetId="2">'1(Data)'!$S$5</definedName>
    <definedName name="_ftnref6" localSheetId="2">'1(Data)'!$A$8</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3" l="1"/>
  <c r="D4" i="34" l="1"/>
  <c r="E70" i="24"/>
  <c r="E69" i="24"/>
  <c r="E68" i="24"/>
  <c r="E67" i="24"/>
  <c r="E66" i="24"/>
  <c r="E65" i="24"/>
  <c r="E64" i="24"/>
  <c r="E63" i="24"/>
  <c r="E62" i="24"/>
  <c r="E61" i="24"/>
  <c r="H70" i="24"/>
  <c r="H69" i="24"/>
  <c r="H68" i="24"/>
  <c r="H67" i="24"/>
  <c r="H66" i="24"/>
  <c r="H65" i="24"/>
  <c r="H64" i="24"/>
  <c r="H63" i="24"/>
  <c r="H62" i="24"/>
  <c r="H61" i="24"/>
  <c r="Q70" i="24"/>
  <c r="Q69" i="24"/>
  <c r="Q68" i="24"/>
  <c r="Q67" i="24"/>
  <c r="Q66" i="24"/>
  <c r="Q65" i="24"/>
  <c r="Q64" i="24"/>
  <c r="Q63" i="24"/>
  <c r="Q62" i="24"/>
  <c r="Q61" i="24"/>
  <c r="N70" i="24"/>
  <c r="N69" i="24"/>
  <c r="N68" i="24"/>
  <c r="N67" i="24"/>
  <c r="N66" i="24"/>
  <c r="N65" i="24"/>
  <c r="N64" i="24"/>
  <c r="N63" i="24"/>
  <c r="N62" i="24"/>
  <c r="N61" i="24"/>
  <c r="G14" i="24"/>
  <c r="G13" i="24"/>
  <c r="G12" i="24"/>
  <c r="G11" i="24"/>
  <c r="G10" i="24"/>
  <c r="G9" i="24"/>
  <c r="B13" i="32"/>
  <c r="A13" i="32"/>
  <c r="A15" i="32" l="1"/>
  <c r="A16" i="32"/>
  <c r="A14" i="32"/>
  <c r="A11" i="32" l="1"/>
  <c r="A12" i="32"/>
  <c r="A10" i="32"/>
  <c r="B10" i="32"/>
  <c r="A9" i="32"/>
  <c r="A8" i="32"/>
  <c r="A7" i="32"/>
  <c r="A5" i="32"/>
  <c r="A4" i="32"/>
  <c r="B4" i="32"/>
  <c r="B16" i="32" l="1"/>
  <c r="B15" i="32"/>
  <c r="B14" i="32"/>
  <c r="B12" i="32"/>
  <c r="B11" i="32"/>
  <c r="B9" i="32"/>
  <c r="B8" i="32"/>
  <c r="B7" i="32"/>
  <c r="B5" i="32"/>
</calcChain>
</file>

<file path=xl/sharedStrings.xml><?xml version="1.0" encoding="utf-8"?>
<sst xmlns="http://schemas.openxmlformats.org/spreadsheetml/2006/main" count="852" uniqueCount="474">
  <si>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</si>
  <si>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</si>
  <si>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</si>
  <si>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</si>
  <si>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</si>
  <si>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</si>
  <si>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</si>
  <si>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</si>
  <si>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</si>
  <si>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</si>
  <si>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</si>
  <si>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</si>
  <si>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</si>
  <si>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</si>
  <si>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</si>
  <si>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</si>
  <si>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</si>
  <si>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</si>
  <si>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</si>
  <si>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</si>
  <si>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</si>
  <si>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</si>
  <si>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</si>
  <si>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</si>
  <si>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</si>
  <si>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Means of information collection</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</si>
  <si>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</si>
  <si>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</si>
  <si>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</si>
  <si>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</si>
  <si>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</si>
  <si>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</si>
  <si>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</si>
  <si>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</si>
  <si>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</si>
  <si>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</si>
  <si>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 [unit]</t>
  </si>
  <si>
    <t>Volume unit [1]</t>
  </si>
  <si>
    <t>Number of users giving information [2]</t>
  </si>
  <si>
    <t>Organisation type</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</si>
  <si>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</si>
  <si>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</si>
  <si>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</si>
  <si>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</si>
  <si>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</si>
  <si>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</si>
  <si>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</si>
  <si>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If not supplied upon approaching: reason why? (reply from organisation)</t>
  </si>
  <si>
    <t>Please highlight newly added data within this reporting period.</t>
  </si>
  <si>
    <t>Trend on data</t>
  </si>
  <si>
    <t>Name of sub-theme/ interface</t>
  </si>
  <si>
    <t>Trend on data products</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</si>
  <si>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</si>
  <si>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</si>
  <si>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</si>
  <si>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</si>
  <si>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</si>
  <si>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</si>
  <si>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</si>
  <si>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</si>
  <si>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</si>
  <si>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</si>
  <si>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</si>
  <si>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</si>
  <si>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</si>
  <si>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</si>
  <si>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</si>
  <si>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</si>
  <si>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</si>
  <si>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</si>
  <si>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</si>
  <si>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</si>
  <si>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</si>
  <si>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</si>
  <si>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</si>
  <si>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</si>
  <si>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</si>
  <si>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</si>
  <si>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</si>
  <si>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</si>
  <si>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</si>
  <si>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</si>
  <si>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</si>
  <si>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</si>
  <si>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</si>
  <si>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</si>
  <si>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</si>
  <si>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</si>
  <si>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</si>
  <si>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</si>
  <si>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</si>
  <si>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</si>
  <si>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</si>
  <si>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</si>
  <si>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</si>
  <si>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</si>
  <si>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</si>
  <si>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</si>
  <si>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</si>
  <si>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</si>
  <si>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</si>
  <si>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</si>
  <si>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</si>
  <si>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</si>
  <si>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</si>
  <si>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</si>
  <si>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</si>
  <si>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</si>
  <si>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Add any other interfaces as required/available</t>
  </si>
  <si>
    <t>Indicator 5: Statistics on information volunteered through download forms</t>
  </si>
  <si>
    <t>Number of WFS requests 
(previous quarter)</t>
  </si>
  <si>
    <t>Explanation of the trends and statistics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</si>
  <si>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</si>
  <si>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</si>
  <si>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</si>
  <si>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</si>
  <si>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</si>
  <si>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</si>
  <si>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Refer to the guidance provided by the EMODnet Secretariat ("EMODnet Use Cases: Guidance and Procedures")</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</si>
  <si>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</si>
  <si>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</si>
  <si>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</si>
  <si>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</si>
  <si>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</si>
  <si>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</si>
  <si>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</si>
  <si>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</si>
  <si>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</si>
  <si>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</si>
  <si>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</si>
  <si>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</si>
  <si>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</si>
  <si>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</si>
  <si>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</si>
  <si>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</si>
  <si>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</si>
  <si>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</si>
  <si>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</si>
  <si>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</si>
  <si>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</si>
  <si>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</si>
  <si>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</si>
  <si>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</si>
  <si>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</si>
  <si>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</si>
  <si>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</si>
  <si>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</si>
  <si>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</si>
  <si>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</si>
  <si>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</si>
  <si>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Indicator 6: Published use cases</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</si>
  <si>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</si>
  <si>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</si>
  <si>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</si>
  <si>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</si>
  <si>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</si>
  <si>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</si>
  <si>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</si>
  <si>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6) Published use cases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</si>
  <si>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</si>
  <si>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</si>
  <si>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</si>
  <si>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</si>
  <si>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</si>
  <si>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</si>
  <si>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</si>
  <si>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</si>
  <si>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</si>
  <si>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</si>
  <si>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</si>
  <si>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</si>
  <si>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</si>
  <si>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</si>
  <si>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</si>
  <si>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</si>
  <si>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</si>
  <si>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</si>
  <si>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</si>
  <si>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</si>
  <si>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</si>
  <si>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Total number of users for quarterly period</t>
  </si>
  <si>
    <t xml:space="preserve">Cyprus </t>
  </si>
  <si>
    <t>Total number of users since start of Phase III (optional)</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</si>
  <si>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</si>
  <si>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</si>
  <si>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</si>
  <si>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</si>
  <si>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</si>
  <si>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</si>
  <si>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</si>
  <si>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Added this quarter (% or number)</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</si>
  <si>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</si>
  <si>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</si>
  <si>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</si>
  <si>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</si>
  <si>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r>
      <t xml:space="preserve">Sub-theme </t>
    </r>
    <r>
      <rPr>
        <sz val="10"/>
        <rFont val="Open Sans"/>
        <family val="2"/>
      </rPr>
      <t>[2]</t>
    </r>
  </si>
  <si>
    <r>
      <t xml:space="preserve">Sea-basins </t>
    </r>
    <r>
      <rPr>
        <sz val="12"/>
        <rFont val="Open Sans"/>
        <family val="2"/>
      </rPr>
      <t>[5]</t>
    </r>
  </si>
  <si>
    <r>
      <t xml:space="preserve">Total data volume per sub-theme 
(refer to </t>
    </r>
    <r>
      <rPr>
        <sz val="10"/>
        <rFont val="Open Sans"/>
        <family val="2"/>
      </rPr>
      <t>[1])</t>
    </r>
  </si>
  <si>
    <t>Total data volume per sub-theme (previous quarter)</t>
  </si>
  <si>
    <r>
      <t xml:space="preserve">Trend in total data volume (%) </t>
    </r>
    <r>
      <rPr>
        <sz val="10"/>
        <rFont val="Open Sans"/>
        <family val="2"/>
      </rPr>
      <t>[3]</t>
    </r>
  </si>
  <si>
    <r>
      <t xml:space="preserve">Total data Volume in GigaBytes </t>
    </r>
    <r>
      <rPr>
        <sz val="10"/>
        <rFont val="Open Sans"/>
        <family val="2"/>
      </rPr>
      <t>[4]</t>
    </r>
  </si>
  <si>
    <r>
      <t>Manual download unit</t>
    </r>
    <r>
      <rPr>
        <sz val="10"/>
        <rFont val="Open Sans"/>
        <family val="2"/>
      </rPr>
      <t xml:space="preserve"> [1]</t>
    </r>
  </si>
  <si>
    <r>
      <t xml:space="preserve">Unit and Total Volume </t>
    </r>
    <r>
      <rPr>
        <b/>
        <sz val="10"/>
        <rFont val="Open Sans"/>
        <family val="2"/>
      </rPr>
      <t>available</t>
    </r>
    <r>
      <rPr>
        <sz val="10"/>
        <rFont val="Open Sans"/>
        <family val="2"/>
      </rPr>
      <t xml:space="preserve"> for download [2]</t>
    </r>
  </si>
  <si>
    <r>
      <t xml:space="preserve">Total Volume </t>
    </r>
    <r>
      <rPr>
        <b/>
        <sz val="10"/>
        <rFont val="Open Sans"/>
        <family val="2"/>
      </rPr>
      <t>downloaded</t>
    </r>
    <r>
      <rPr>
        <sz val="10"/>
        <rFont val="Open Sans"/>
        <family val="2"/>
      </rPr>
      <t xml:space="preserve"> in GigaBytes [3]</t>
    </r>
  </si>
  <si>
    <r>
      <t xml:space="preserve">Number of </t>
    </r>
    <r>
      <rPr>
        <b/>
        <sz val="10"/>
        <rFont val="Open Sans"/>
        <family val="2"/>
      </rPr>
      <t>manual</t>
    </r>
    <r>
      <rPr>
        <sz val="10"/>
        <rFont val="Open Sans"/>
        <family val="2"/>
      </rPr>
      <t xml:space="preserve"> </t>
    </r>
    <r>
      <rPr>
        <b/>
        <sz val="10"/>
        <rFont val="Open Sans"/>
        <family val="2"/>
      </rPr>
      <t>downloads</t>
    </r>
    <r>
      <rPr>
        <sz val="10"/>
        <rFont val="Open Sans"/>
        <family val="2"/>
      </rPr>
      <t xml:space="preserve"> 
(</t>
    </r>
    <r>
      <rPr>
        <b/>
        <sz val="10"/>
        <rFont val="Open Sans"/>
        <family val="2"/>
      </rPr>
      <t>this quarter</t>
    </r>
    <r>
      <rPr>
        <sz val="10"/>
        <rFont val="Open Sans"/>
        <family val="2"/>
      </rPr>
      <t>)</t>
    </r>
  </si>
  <si>
    <r>
      <t xml:space="preserve">Number of </t>
    </r>
    <r>
      <rPr>
        <b/>
        <sz val="10"/>
        <rFont val="Open Sans"/>
        <family val="2"/>
      </rPr>
      <t>manual</t>
    </r>
    <r>
      <rPr>
        <sz val="10"/>
        <rFont val="Open Sans"/>
        <family val="2"/>
      </rPr>
      <t xml:space="preserve"> </t>
    </r>
    <r>
      <rPr>
        <b/>
        <sz val="10"/>
        <rFont val="Open Sans"/>
        <family val="2"/>
      </rPr>
      <t xml:space="preserve">downloads
</t>
    </r>
    <r>
      <rPr>
        <sz val="10"/>
        <rFont val="Open Sans"/>
        <family val="2"/>
      </rPr>
      <t>(</t>
    </r>
    <r>
      <rPr>
        <b/>
        <sz val="10"/>
        <rFont val="Open Sans"/>
        <family val="2"/>
      </rPr>
      <t>previous quarter</t>
    </r>
    <r>
      <rPr>
        <sz val="10"/>
        <rFont val="Open Sans"/>
        <family val="2"/>
      </rPr>
      <t>)</t>
    </r>
  </si>
  <si>
    <r>
      <t xml:space="preserve">Trend number of downloads (%) </t>
    </r>
    <r>
      <rPr>
        <sz val="10"/>
        <rFont val="Open Sans"/>
        <family val="2"/>
      </rPr>
      <t>[4]</t>
    </r>
  </si>
  <si>
    <r>
      <t xml:space="preserve">Number of </t>
    </r>
    <r>
      <rPr>
        <b/>
        <sz val="10"/>
        <rFont val="Open Sans"/>
        <family val="2"/>
      </rPr>
      <t>Map</t>
    </r>
    <r>
      <rPr>
        <sz val="10"/>
        <rFont val="Open Sans"/>
        <family val="2"/>
      </rPr>
      <t xml:space="preserve"> </t>
    </r>
    <r>
      <rPr>
        <b/>
        <sz val="10"/>
        <rFont val="Open Sans"/>
        <family val="2"/>
      </rPr>
      <t>visualisations</t>
    </r>
    <r>
      <rPr>
        <sz val="10"/>
        <rFont val="Open Sans"/>
        <family val="2"/>
      </rPr>
      <t xml:space="preserve"> (this quarter)</t>
    </r>
  </si>
  <si>
    <r>
      <t xml:space="preserve">Trend number of map visualisations (%) </t>
    </r>
    <r>
      <rPr>
        <sz val="10"/>
        <rFont val="Open Sans"/>
        <family val="2"/>
      </rPr>
      <t>[4]</t>
    </r>
  </si>
  <si>
    <r>
      <t xml:space="preserve">Number of </t>
    </r>
    <r>
      <rPr>
        <b/>
        <sz val="10"/>
        <rFont val="Open Sans"/>
        <family val="2"/>
      </rPr>
      <t>WMS</t>
    </r>
    <r>
      <rPr>
        <sz val="10"/>
        <rFont val="Open Sans"/>
        <family val="2"/>
      </rPr>
      <t xml:space="preserve"> requests (this quarter)</t>
    </r>
  </si>
  <si>
    <r>
      <t xml:space="preserve">Trend number of WMS requests (%) </t>
    </r>
    <r>
      <rPr>
        <sz val="10"/>
        <rFont val="Open Sans"/>
        <family val="2"/>
      </rPr>
      <t>[4]</t>
    </r>
  </si>
  <si>
    <r>
      <t xml:space="preserve">Number of </t>
    </r>
    <r>
      <rPr>
        <b/>
        <sz val="10"/>
        <rFont val="Open Sans"/>
        <family val="2"/>
      </rPr>
      <t>WFS</t>
    </r>
    <r>
      <rPr>
        <sz val="10"/>
        <rFont val="Open Sans"/>
        <family val="2"/>
      </rPr>
      <t xml:space="preserve"> requests 
(this quarter)</t>
    </r>
  </si>
  <si>
    <r>
      <t xml:space="preserve">Trend number of WFS requests (%) </t>
    </r>
    <r>
      <rPr>
        <sz val="10"/>
        <rFont val="Open Sans"/>
        <family val="2"/>
      </rPr>
      <t>[4]</t>
    </r>
  </si>
  <si>
    <r>
      <t xml:space="preserve">Total number of </t>
    </r>
    <r>
      <rPr>
        <b/>
        <i/>
        <u/>
        <sz val="10"/>
        <rFont val="Open Sans"/>
        <family val="2"/>
      </rPr>
      <t>built</t>
    </r>
    <r>
      <rPr>
        <b/>
        <i/>
        <sz val="10"/>
        <rFont val="Open Sans"/>
        <family val="2"/>
      </rPr>
      <t xml:space="preserve"> data products in portal </t>
    </r>
    <r>
      <rPr>
        <sz val="10"/>
        <rFont val="Open Sans"/>
        <family val="2"/>
      </rPr>
      <t>[1]</t>
    </r>
  </si>
  <si>
    <r>
      <t xml:space="preserve">Total number of </t>
    </r>
    <r>
      <rPr>
        <b/>
        <i/>
        <u/>
        <sz val="10"/>
        <rFont val="Open Sans"/>
        <family val="2"/>
      </rPr>
      <t>external</t>
    </r>
    <r>
      <rPr>
        <b/>
        <i/>
        <sz val="10"/>
        <rFont val="Open Sans"/>
        <family val="2"/>
      </rPr>
      <t xml:space="preserve"> data products in portal </t>
    </r>
    <r>
      <rPr>
        <sz val="10"/>
        <rFont val="Open Sans"/>
        <family val="2"/>
      </rPr>
      <t>[1]</t>
    </r>
  </si>
  <si>
    <r>
      <t xml:space="preserve">Trend in total number of products (%) </t>
    </r>
    <r>
      <rPr>
        <sz val="10"/>
        <rFont val="Open Sans"/>
        <family val="2"/>
      </rPr>
      <t>[3]</t>
    </r>
  </si>
  <si>
    <r>
      <t xml:space="preserve">Total data product Volume in GigaBytes </t>
    </r>
    <r>
      <rPr>
        <sz val="10"/>
        <rFont val="Open Sans"/>
        <family val="2"/>
      </rPr>
      <t>[4]</t>
    </r>
  </si>
  <si>
    <r>
      <t xml:space="preserve">Number of manual </t>
    </r>
    <r>
      <rPr>
        <b/>
        <sz val="10"/>
        <rFont val="Open Sans"/>
        <family val="2"/>
      </rPr>
      <t>downloads</t>
    </r>
    <r>
      <rPr>
        <sz val="10"/>
        <rFont val="Open Sans"/>
        <family val="2"/>
      </rPr>
      <t xml:space="preserve"> 
(</t>
    </r>
    <r>
      <rPr>
        <b/>
        <sz val="10"/>
        <rFont val="Open Sans"/>
        <family val="2"/>
      </rPr>
      <t>this quarter</t>
    </r>
    <r>
      <rPr>
        <sz val="10"/>
        <rFont val="Open Sans"/>
        <family val="2"/>
      </rPr>
      <t>)</t>
    </r>
  </si>
  <si>
    <r>
      <t xml:space="preserve">Number of manual </t>
    </r>
    <r>
      <rPr>
        <b/>
        <sz val="10"/>
        <rFont val="Open Sans"/>
        <family val="2"/>
      </rPr>
      <t xml:space="preserve">downloads
</t>
    </r>
    <r>
      <rPr>
        <sz val="10"/>
        <rFont val="Open Sans"/>
        <family val="2"/>
      </rPr>
      <t>(</t>
    </r>
    <r>
      <rPr>
        <b/>
        <sz val="10"/>
        <rFont val="Open Sans"/>
        <family val="2"/>
      </rPr>
      <t>previous quarter</t>
    </r>
    <r>
      <rPr>
        <sz val="10"/>
        <rFont val="Open Sans"/>
        <family val="2"/>
      </rPr>
      <t>)</t>
    </r>
  </si>
  <si>
    <r>
      <t xml:space="preserve">Trend # of manual downloads (%) </t>
    </r>
    <r>
      <rPr>
        <sz val="10"/>
        <rFont val="Open Sans"/>
        <family val="2"/>
      </rPr>
      <t>[4]</t>
    </r>
  </si>
  <si>
    <r>
      <t xml:space="preserve">Trend # of map visualisations (%) </t>
    </r>
    <r>
      <rPr>
        <sz val="10"/>
        <rFont val="Open Sans"/>
        <family val="2"/>
      </rPr>
      <t>[4]</t>
    </r>
  </si>
  <si>
    <r>
      <t xml:space="preserve">Trend # of WMS requests (%) </t>
    </r>
    <r>
      <rPr>
        <sz val="10"/>
        <rFont val="Open Sans"/>
        <family val="2"/>
      </rPr>
      <t>[4]</t>
    </r>
  </si>
  <si>
    <r>
      <t xml:space="preserve">Trend # of WFS requests (%) </t>
    </r>
    <r>
      <rPr>
        <sz val="10"/>
        <rFont val="Open Sans"/>
        <family val="2"/>
      </rPr>
      <t>[4]</t>
    </r>
  </si>
  <si>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</si>
  <si>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</si>
  <si>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</si>
  <si>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</si>
  <si>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</si>
  <si>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</si>
  <si>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</si>
  <si>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</si>
  <si>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</si>
  <si>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</si>
  <si>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r>
      <t>Interfaces</t>
    </r>
    <r>
      <rPr>
        <sz val="10"/>
        <rFont val="Open Sans"/>
        <family val="2"/>
      </rPr>
      <t xml:space="preserve"> [1]</t>
    </r>
  </si>
  <si>
    <t xml:space="preserve">Indicator 8: Technical monitoring </t>
  </si>
  <si>
    <t>8) Technical monitoring</t>
  </si>
  <si>
    <t>Baltic Sea EEA</t>
  </si>
  <si>
    <t>Black Sea EEA</t>
  </si>
  <si>
    <t>Greater North Sea EEA</t>
  </si>
  <si>
    <t>Med Sea EEA (Adriatic Sea, Ionian Sea and the Central Mediterranean Sea, Western Meditarranean Sea, Aegean-Levantine Sea)</t>
  </si>
  <si>
    <t>Atlantic EEA (North East Atlantic Ocean, Macaronesia, Iceland Sea, Norwegian Sea, Celtic Seas, Bay of Biscay and Iberian coast, White Sea, Barents Sea)</t>
  </si>
  <si>
    <t>Caspian Sea (not defined by EEA shapefile)</t>
  </si>
  <si>
    <t>Caribbean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</si>
  <si>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</si>
  <si>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</si>
  <si>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</si>
  <si>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</si>
  <si>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</si>
  <si>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</si>
  <si>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</si>
  <si>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</si>
  <si>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</si>
  <si>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</si>
  <si>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</si>
  <si>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</si>
  <si>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</si>
  <si>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</si>
  <si>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</si>
  <si>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</si>
  <si>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</si>
  <si>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</si>
  <si>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</si>
  <si>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</si>
  <si>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Indicate here unit of measurement: % area, OR number of platforms/CDIs/ records or…?</t>
  </si>
  <si>
    <t>GEOLOGY</t>
  </si>
  <si>
    <t>We do not acquire data in this project.</t>
  </si>
  <si>
    <t>Substrate</t>
  </si>
  <si>
    <t>Seabed Substrate</t>
  </si>
  <si>
    <t>Updated</t>
  </si>
  <si>
    <t>Internally</t>
  </si>
  <si>
    <t>Sea-floor geology</t>
  </si>
  <si>
    <t>Sea-floor Geology</t>
  </si>
  <si>
    <t>Coastal migration</t>
  </si>
  <si>
    <t>Coastal Behavior</t>
  </si>
  <si>
    <t>Events and probabilities</t>
  </si>
  <si>
    <t>Geological events and probabilities</t>
  </si>
  <si>
    <t>Minerals</t>
  </si>
  <si>
    <t>Mineral Occurrences</t>
  </si>
  <si>
    <t>Submerged landscapes</t>
  </si>
  <si>
    <t>Submerged Landscapes</t>
  </si>
  <si>
    <t>Acc. rates</t>
  </si>
  <si>
    <t>Data product</t>
  </si>
  <si>
    <t>1 MB</t>
  </si>
  <si>
    <t>100k</t>
  </si>
  <si>
    <t>47 MB</t>
  </si>
  <si>
    <t>1M</t>
  </si>
  <si>
    <t>68 MB</t>
  </si>
  <si>
    <t>250k</t>
  </si>
  <si>
    <t>126 MB</t>
  </si>
  <si>
    <t>Multiscale</t>
  </si>
  <si>
    <t>366 MB</t>
  </si>
  <si>
    <t>206 MB</t>
  </si>
  <si>
    <t>414 MB</t>
  </si>
  <si>
    <t>104 MB</t>
  </si>
  <si>
    <t>48 MB</t>
  </si>
  <si>
    <t>49 MB</t>
  </si>
  <si>
    <t>Part of WMS count</t>
  </si>
  <si>
    <t>Not comparable</t>
  </si>
  <si>
    <t>n/a</t>
  </si>
  <si>
    <t>Data products consisting primarily of points and lines have no coverage and are thus omitted. Total volume is based on a compressed file format.</t>
  </si>
  <si>
    <t>2. GEOLOGIAN TUTKIMUSKESKUS (GTK)</t>
  </si>
  <si>
    <t>Govt./Education</t>
  </si>
  <si>
    <t>FIN</t>
  </si>
  <si>
    <t>Supplied</t>
  </si>
  <si>
    <t>Data</t>
  </si>
  <si>
    <t>3. SVERIGES GEOLOGISKA UNDERSOKNING (SGU)</t>
  </si>
  <si>
    <t>SWE</t>
  </si>
  <si>
    <t>4. NORGES GEOLOGISKE UNDERSOKELSE (NGU)</t>
  </si>
  <si>
    <t>NOR</t>
  </si>
  <si>
    <t>5. Geological Survey of Denmark and Greenland (GEUS)</t>
  </si>
  <si>
    <t>DNK</t>
  </si>
  <si>
    <t>6. ISLENSKAR ORKURANNSOKNIR (ISOR, Islanti)</t>
  </si>
  <si>
    <t>ISL</t>
  </si>
  <si>
    <t>7. Geological Survey of Estonia (EGT)</t>
  </si>
  <si>
    <t>EST</t>
  </si>
  <si>
    <t>8. LATVIJAS VIDES, GEOLOGIJAS UN METEOROLOGIJAS CENTRS (LEGMC, Latvia)</t>
  </si>
  <si>
    <t>LAT</t>
  </si>
  <si>
    <t>9. Lietuvos geologijos tarnyba prie Aplinkos ministerijos (LGT, Liettua)</t>
  </si>
  <si>
    <t>LIT</t>
  </si>
  <si>
    <t xml:space="preserve">10. PANSTWOWY INSTYTUT GEOLOGICZNY - PANSTWOWY INSTYTUT BADAWCZY (PGI-NRI, Puola) </t>
  </si>
  <si>
    <t>POL</t>
  </si>
  <si>
    <t>11. NEDERLANDSE ORGANISATIE VOOR TOEGEPAST NATUURWETENSCHAPPELIJK ONDERZOEK (TNO)</t>
  </si>
  <si>
    <t>NLD</t>
  </si>
  <si>
    <t>12. INSTITUT ROYAL DES SCIENCES NATURELLES DE BELGIQUE (RBINS)</t>
  </si>
  <si>
    <t>BEL</t>
  </si>
  <si>
    <t>13. BUREAU DE RECHERCHES GEOLOGIQUES ET MINIERES (BRGM, Ranska)</t>
  </si>
  <si>
    <t>FRA</t>
  </si>
  <si>
    <t>14. INSTITUT FRANCAIS DE RECHERCHE POUR L'EXPLOITATION DE LA MER (IFREMER)</t>
  </si>
  <si>
    <t>15. COMMUNICATIONS, CLIMATE ACTION AND ENVIRONMENTS (GSI, Irlanti)</t>
  </si>
  <si>
    <t>IRL</t>
  </si>
  <si>
    <t>16. INSTITUTO GEOLÓGICO Y MINERO DE ESPAÑA (IGME)</t>
  </si>
  <si>
    <t>ESP</t>
  </si>
  <si>
    <t>17. INSTITUTO PORTUGUES DO MAR E DA ATMOSFERA (IPMA)</t>
  </si>
  <si>
    <t>PRT</t>
  </si>
  <si>
    <t>18. ISTITUTO SUPERIORE PER LA PROTEZIONE E LA RICERCA AMBIENTALE (ISPRA, Italia)</t>
  </si>
  <si>
    <t>ITA</t>
  </si>
  <si>
    <t>19. GEOLOSKI ZAVOD SLOVENIJE (GeoZs, Slovenia)</t>
  </si>
  <si>
    <t>SLO</t>
  </si>
  <si>
    <t>20. HRVATSKI GEOLOSKI INSTITUT (HGI)</t>
  </si>
  <si>
    <t>HUN</t>
  </si>
  <si>
    <t>21. JU ZAVOD ZA GEOLOSKA ISTRAZIVANJA (GEOZAVOD, Montenegro)</t>
  </si>
  <si>
    <t>MON</t>
  </si>
  <si>
    <t>22. PER SHERBIMIN GJEOLOGJIK SHQIPTAR (GSA, Albania)</t>
  </si>
  <si>
    <t>ALB</t>
  </si>
  <si>
    <t>23. Hellenic Survey of Geology and Mineral Exploration (HSGME, Kreikka)</t>
  </si>
  <si>
    <t>GRC</t>
  </si>
  <si>
    <t>24. HELLENIC CENTRE FOR MARINE RESEARCH (HCMR, Kreikka)</t>
  </si>
  <si>
    <t>25. INSTITUTE OF OCEANOLOGY - BULGARIAN ACADEMY OF SCIENCES (IO-BAS)</t>
  </si>
  <si>
    <t>BUL</t>
  </si>
  <si>
    <t>26. INSTITUTUL NATIONAL DE CERCETARE-DEZVOLTARE PENTRU GEOLOGIE SI GEOECOLOGIE MARINA-(GEOECOMAR, Romania)</t>
  </si>
  <si>
    <t>ROM</t>
  </si>
  <si>
    <t>27. MINISTRY OF AGRICULTURE, RURAL DEVELOPMENT AND ENVIRONMENT OF CYPRUS (GSC, Kypros)</t>
  </si>
  <si>
    <t>CYP</t>
  </si>
  <si>
    <t>28. OFFICE OF THE PRIME MINISTER (OPM-CSD, Malta)</t>
  </si>
  <si>
    <t>MAL</t>
  </si>
  <si>
    <t>29. UNIVERSITA DEGLI STUDI DI ROMA LA SAPIENZA (UNIROMA, Italia)</t>
  </si>
  <si>
    <t>30. TARTU ULIKOOL (UNITARTU, Viro)</t>
  </si>
  <si>
    <t>31. FOUNDATION FOR RESEARCH AND TECHNOLOGY HELLAS - Institute of Computer Science (FORTH-ICS)</t>
  </si>
  <si>
    <t>32. UKRI (BGS, UK)</t>
  </si>
  <si>
    <t>GBR</t>
  </si>
  <si>
    <t>33. JARDFEINGI (Färsaaret)</t>
  </si>
  <si>
    <t>FRO</t>
  </si>
  <si>
    <t>34. DEFRA – Cefas (Centre for Environment Fisheries and Aquaculture Science (CEFAS, United Kingdom))</t>
  </si>
  <si>
    <t>35. Edge Hill University (EHUNI, UK)</t>
  </si>
  <si>
    <t>36. INSTITUTE OF GEOLOGICAL SCIENCES, NAS OF UKRAINE (IGS-NAS-UKR, Ukraina)</t>
  </si>
  <si>
    <t>UKR</t>
  </si>
  <si>
    <t>37. Dokuz Eylul Universitesi (IMST-DEU, Turkki)</t>
  </si>
  <si>
    <t>TUR</t>
  </si>
  <si>
    <t>38. Russian Geological Research Institute named after A.P. Karpinsky (VSEGEI)</t>
  </si>
  <si>
    <t>RUS</t>
  </si>
  <si>
    <t>39. Bundesanstalt für Geowissenschaften und Rohstoffe (BGR, Saksa)</t>
  </si>
  <si>
    <t>GER</t>
  </si>
  <si>
    <t>40. ISTANBUL TEKNIK UNIVERSITESI - Istanbul Technical University_EMCOL Research Center (ITU-EMCOL)</t>
  </si>
  <si>
    <t>TYR</t>
  </si>
  <si>
    <t>https://www.emodnet-geology.eu/map-viewer/</t>
  </si>
  <si>
    <t>https://drive.emodnet-geology.eu/geoserver/gtk/wms</t>
  </si>
  <si>
    <t>https://drive.emodnet-geology.eu/geoserver/gtk/wfs</t>
  </si>
  <si>
    <t>https://drive.emodnet-geology.eu/geoserver/bgr/wms</t>
  </si>
  <si>
    <t>https://drive.emodnet-geology.eu/geoserver/bgr/wfs</t>
  </si>
  <si>
    <t>https://drive.emodnet-geology.eu/geoserver/tno/wms</t>
  </si>
  <si>
    <t>https://drive.emodnet-geology.eu/geoserver/tno/wfs</t>
  </si>
  <si>
    <t>https://drive.emodnet-geology.eu/geoserver/ispra/wms</t>
  </si>
  <si>
    <t>https://drive.emodnet-geology.eu/geoserver/ispra/wfs</t>
  </si>
  <si>
    <t>https://drive.emodnet-geology.eu/geoserver/gsi/wms</t>
  </si>
  <si>
    <t>https://drive.emodnet-geology.eu/geoserver/gsi/wfs</t>
  </si>
  <si>
    <t>https://drive.emodnet-geology.eu/geoserver/bgs/wms</t>
  </si>
  <si>
    <t>https://drive.emodnet-geology.eu/geoserver/bgs/wfs</t>
  </si>
  <si>
    <t>No change since last report.</t>
  </si>
  <si>
    <t>zip received as link</t>
  </si>
  <si>
    <t>Download form</t>
  </si>
  <si>
    <t>Anonymous not counted</t>
  </si>
  <si>
    <t>Due to GDPR we do not register place of origin.</t>
  </si>
  <si>
    <t>None in this reporting period.</t>
  </si>
  <si>
    <t>Satisfactory both response time and up-time</t>
  </si>
  <si>
    <t>The dip in Oct.2020 was due to redesign of user interface.</t>
  </si>
  <si>
    <t>The increase in Jan.2022 is a special case.</t>
  </si>
  <si>
    <t>Seabed substrate, 1 M</t>
  </si>
  <si>
    <t>98^</t>
  </si>
  <si>
    <t>99^</t>
  </si>
  <si>
    <t>96^</t>
  </si>
  <si>
    <t>Seabed substrate, 250 k</t>
  </si>
  <si>
    <t>Seabed substrate, 100 k*</t>
  </si>
  <si>
    <t>Seabed substrate, multiscale* (includes scales from 1:70 000 to 1:1500)</t>
  </si>
  <si>
    <t xml:space="preserve">Indicator 8.2: Portal user-friendliness </t>
  </si>
  <si>
    <t>8.2 Visual Harmonisation score</t>
  </si>
  <si>
    <t>Visual harmonisation  score</t>
  </si>
  <si>
    <t>Harmonisation elements</t>
  </si>
  <si>
    <t>Description</t>
  </si>
  <si>
    <r>
      <t xml:space="preserve">Score [1]
</t>
    </r>
    <r>
      <rPr>
        <sz val="10"/>
        <color rgb="FF333333"/>
        <rFont val="Open Sans"/>
      </rPr>
      <t>(3 1 0)</t>
    </r>
  </si>
  <si>
    <r>
      <t xml:space="preserve">Trend
</t>
    </r>
    <r>
      <rPr>
        <sz val="10"/>
        <color rgb="FF333333"/>
        <rFont val="Open Sans"/>
      </rPr>
      <t>(+ - =)</t>
    </r>
  </si>
  <si>
    <t>Logo usage</t>
  </si>
  <si>
    <t>subtotal</t>
  </si>
  <si>
    <t>(+ - =)</t>
  </si>
  <si>
    <t>Logo position</t>
  </si>
  <si>
    <t>+</t>
  </si>
  <si>
    <t>Logo type</t>
  </si>
  <si>
    <t>=</t>
  </si>
  <si>
    <t>Logo size</t>
  </si>
  <si>
    <t>Logo url</t>
  </si>
  <si>
    <t>Font usage</t>
  </si>
  <si>
    <t xml:space="preserve"> 13/15</t>
  </si>
  <si>
    <t>Font type</t>
  </si>
  <si>
    <t>Wrong font type everywhere except for the logo (see central portal)</t>
  </si>
  <si>
    <t>Font usage (capital letters, etc.)</t>
  </si>
  <si>
    <t>Font spacing</t>
  </si>
  <si>
    <t>Font colour</t>
  </si>
  <si>
    <t>Font justification</t>
  </si>
  <si>
    <t>Webportal header</t>
  </si>
  <si>
    <t xml:space="preserve"> 19/21</t>
  </si>
  <si>
    <t>Pattern usage</t>
  </si>
  <si>
    <t>Header size</t>
  </si>
  <si>
    <t>The header width shouldn't be full screen. See central portal.</t>
  </si>
  <si>
    <t xml:space="preserve">Search box </t>
  </si>
  <si>
    <t>Wrong search icon</t>
  </si>
  <si>
    <t>Contact Us button</t>
  </si>
  <si>
    <t>Submit Data button</t>
  </si>
  <si>
    <t xml:space="preserve">Favicon </t>
  </si>
  <si>
    <t>Stripline colour</t>
  </si>
  <si>
    <t>Footer structure</t>
  </si>
  <si>
    <t xml:space="preserve"> 20/21</t>
  </si>
  <si>
    <t>Footer size</t>
  </si>
  <si>
    <t>Footer elements</t>
  </si>
  <si>
    <t>Footer visuals</t>
  </si>
  <si>
    <t>EC Acknowledgement</t>
  </si>
  <si>
    <t>smaller font and more speace between EU flag and EC acknowledgement</t>
  </si>
  <si>
    <t>EC flag</t>
  </si>
  <si>
    <t>Link to social media</t>
  </si>
  <si>
    <t>Social Media icons</t>
  </si>
  <si>
    <t>Policy Privacy</t>
  </si>
  <si>
    <t>Presence</t>
  </si>
  <si>
    <t>GDPR compliant [2]</t>
  </si>
  <si>
    <t>Main menu</t>
  </si>
  <si>
    <t xml:space="preserve">User experience </t>
  </si>
  <si>
    <t xml:space="preserve">Sub menu </t>
  </si>
  <si>
    <t>-</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</si>
  <si>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</si>
  <si>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</si>
  <si>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</si>
  <si>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</si>
  <si>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</si>
  <si>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rPr>
      <t xml:space="preserve">The website </t>
    </r>
    <r>
      <rPr>
        <b/>
        <sz val="9"/>
        <color rgb="FF333333"/>
        <rFont val="Open Sans"/>
      </rPr>
      <t>MUST</t>
    </r>
    <r>
      <rPr>
        <sz val="9"/>
        <color rgb="FF333333"/>
        <rFont val="Open Sans"/>
      </rPr>
      <t xml:space="preserve"> have an SSL Certificate</t>
    </r>
  </si>
  <si>
    <r>
      <t xml:space="preserve">Cookies: </t>
    </r>
    <r>
      <rPr>
        <sz val="9"/>
        <color rgb="FF333333"/>
        <rFont val="Open Sans"/>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</si>
  <si>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</si>
  <si>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</si>
  <si>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</si>
  <si>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</si>
  <si>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</si>
  <si>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</si>
  <si>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 xml:space="preserve">A level geology teaching ; geohazards ; PhD ; climate change on Agrigento, Sicily ; school experiment ; Research ; Western Europe countries and thier problems in the coats ; l'observatoire OSIRISC ; Analysing relation between cetacean sightings and seabed substrate ; quantification of ecosystem services in the SUMES-project ; implement a dataset of offshore features ; Teaching ; Conceptual Design of Offshore Wind Farms at Turkish Sea ; GIS learning ; sightings of cetaceans based on geomorphology and bathymetry ; risk perception in Sjaelland, Denmark ; bring passive acoustic monitoring data into perspective ; </t>
  </si>
  <si>
    <t xml:space="preserve">Various MSFD projects ; To evaluate wave-induced sediment erosion in the Baltic Sea ; </t>
  </si>
  <si>
    <t>GIS analysis ; To understand the seabed geology offhsore Ireland ; Environmental Constraints Mapping ; Review of the MCA Routine Survey Program ; Maps for wind power permit applications ; Offshore EIA ; studi geomorfologici ; Data Visualization experimentation ; Pre-survey study ; Add as a additional data source for our clients on our platform: metocean-analytics.com ; To assist in seabed habitat assessment ; Desktop study for seabed conditions, for offshore wind energy client</t>
  </si>
  <si>
    <t>Habitat suitability modelling ; Mapping how marine minerals overlap with methane hydrate beds</t>
  </si>
  <si>
    <t>Environment consultancy</t>
  </si>
  <si>
    <t>Map requets are implicit in WMS stats. The numbers are fluctuating a lot. Generally the usage goes up around new releases and now when there has not been updates for a longer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</si>
</sst>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50" x14ac:knownFonts="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12"/>
      <color rgb="FF333333"/>
      <name val="Open Sans"/>
      <family val="2"/>
    </font>
    <font>
      <sz val="11"/>
      <color rgb="FF333333"/>
      <name val="Open Sans"/>
      <family val="2"/>
    </font>
    <font>
      <sz val="10"/>
      <color rgb="FFFF0000"/>
      <name val="Open Sans"/>
      <family val="2"/>
    </font>
    <font>
      <i/>
      <sz val="10"/>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i/>
      <sz val="10"/>
      <color rgb="FFFF0000"/>
      <name val="Open Sans"/>
      <family val="2"/>
    </font>
    <font>
      <b/>
      <sz val="10"/>
      <name val="Open Sans"/>
      <family val="2"/>
    </font>
    <font>
      <sz val="10"/>
      <name val="Open Sans"/>
      <family val="2"/>
    </font>
    <font>
      <sz val="9"/>
      <name val="Open Sans"/>
      <family val="2"/>
    </font>
    <font>
      <b/>
      <sz val="12"/>
      <name val="Open Sans"/>
      <family val="2"/>
    </font>
    <font>
      <sz val="12"/>
      <name val="Open Sans"/>
      <family val="2"/>
    </font>
    <font>
      <sz val="11"/>
      <name val="Open Sans"/>
      <family val="2"/>
    </font>
    <font>
      <i/>
      <sz val="11"/>
      <name val="Calibri"/>
      <family val="2"/>
      <scheme val="minor"/>
    </font>
    <font>
      <b/>
      <sz val="11"/>
      <name val="Open Sans"/>
      <family val="2"/>
    </font>
    <font>
      <b/>
      <i/>
      <sz val="10"/>
      <name val="Open Sans"/>
      <family val="2"/>
    </font>
    <font>
      <sz val="11"/>
      <name val="Calibri"/>
      <family val="2"/>
      <scheme val="minor"/>
    </font>
    <font>
      <b/>
      <i/>
      <u/>
      <sz val="10"/>
      <name val="Open Sans"/>
      <family val="2"/>
    </font>
    <font>
      <strike/>
      <sz val="10"/>
      <name val="Open Sans"/>
      <family val="2"/>
    </font>
    <font>
      <b/>
      <sz val="9"/>
      <name val="Open Sans"/>
      <family val="2"/>
    </font>
    <font>
      <sz val="11"/>
      <color rgb="FFFF0000"/>
      <name val="Open Sans"/>
      <family val="2"/>
    </font>
    <font>
      <sz val="9"/>
      <color rgb="FFFF0000"/>
      <name val="Open Sans"/>
      <family val="2"/>
    </font>
    <font>
      <sz val="9"/>
      <color theme="1"/>
      <name val="Open Sans"/>
      <family val="2"/>
    </font>
    <font>
      <sz val="11"/>
      <color theme="1"/>
      <name val="Calibri"/>
      <family val="2"/>
      <scheme val="minor"/>
    </font>
    <font>
      <sz val="11"/>
      <color theme="1"/>
      <name val="Arial"/>
      <family val="2"/>
    </font>
    <font>
      <sz val="9"/>
      <color theme="1"/>
      <name val="Arial"/>
      <family val="2"/>
    </font>
    <font>
      <u/>
      <sz val="11"/>
      <color theme="10"/>
      <name val="Calibri"/>
      <family val="2"/>
      <scheme val="minor"/>
    </font>
    <font>
      <sz val="9"/>
      <color rgb="FF333333"/>
      <name val="Calibri"/>
      <family val="2"/>
    </font>
    <font>
      <sz val="10"/>
      <color rgb="FF333333"/>
      <name val="Open Sans"/>
    </font>
    <font>
      <sz val="11"/>
      <color rgb="FF333333"/>
      <name val="Calibri"/>
      <family val="2"/>
    </font>
    <font>
      <b/>
      <sz val="12"/>
      <color rgb="FF333333"/>
      <name val="Open Sans"/>
    </font>
    <font>
      <b/>
      <sz val="10"/>
      <color rgb="FF333333"/>
      <name val="Open Sans"/>
    </font>
    <font>
      <i/>
      <sz val="10"/>
      <color rgb="FF333333"/>
      <name val="Open Sans"/>
    </font>
    <font>
      <sz val="11"/>
      <name val="Arial"/>
      <family val="2"/>
    </font>
    <font>
      <i/>
      <sz val="11"/>
      <color rgb="FF333333"/>
      <name val="Open Sans"/>
    </font>
    <font>
      <sz val="11"/>
      <color rgb="FF333333"/>
      <name val="Open Sans"/>
    </font>
    <font>
      <i/>
      <sz val="9"/>
      <name val="Open Sans"/>
    </font>
    <font>
      <sz val="11"/>
      <name val="Calibri"/>
      <family val="2"/>
    </font>
    <font>
      <sz val="9"/>
      <color rgb="FF333333"/>
      <name val="Open Sans"/>
    </font>
    <font>
      <sz val="9"/>
      <color theme="1"/>
      <name val="Calibri"/>
      <family val="2"/>
    </font>
    <font>
      <b/>
      <sz val="9"/>
      <color rgb="FF333333"/>
      <name val="Open Sans"/>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00B0F0"/>
        <bgColor indexed="64"/>
      </patternFill>
    </fill>
    <fill>
      <patternFill patternType="solid">
        <fgColor rgb="FFDAEEF3"/>
        <bgColor rgb="FFDAEEF3"/>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9" fontId="32" fillId="0" borderId="0" applyFont="0" applyFill="0" applyBorder="0" applyAlignment="0" applyProtection="0"/>
    <xf numFmtId="0" fontId="33" fillId="0" borderId="0"/>
    <xf numFmtId="0" fontId="35" fillId="0" borderId="0" applyNumberFormat="0" applyFill="0" applyBorder="0" applyAlignment="0" applyProtection="0"/>
  </cellStyleXfs>
  <cellXfs count="193">
    <xf numFmtId="0" fontId="0" fillId="0" borderId="0" xfId="0"/>
    <xf numFmtId="0" fontId="1" fillId="0" borderId="0" xfId="0" applyFont="1" applyAlignment="1">
      <alignment horizontal="justify" vertical="center"/>
    </xf>
    <xf numFmtId="0" fontId="5" fillId="0" borderId="0" xfId="0" applyFont="1"/>
    <xf numFmtId="0" fontId="4" fillId="0" borderId="0" xfId="0" applyFont="1" applyAlignment="1">
      <alignment vertical="center"/>
    </xf>
    <xf numFmtId="0" fontId="1"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xf numFmtId="0" fontId="3" fillId="0" borderId="0" xfId="0" applyFont="1" applyBorder="1" applyAlignment="1">
      <alignment horizontal="center" vertical="center" wrapText="1"/>
    </xf>
    <xf numFmtId="0" fontId="1" fillId="0" borderId="0" xfId="0" applyFont="1" applyAlignment="1">
      <alignment wrapText="1"/>
    </xf>
    <xf numFmtId="0" fontId="4" fillId="0" borderId="0" xfId="0" applyFont="1" applyBorder="1" applyAlignment="1">
      <alignment vertical="center"/>
    </xf>
    <xf numFmtId="0" fontId="8" fillId="0" borderId="1" xfId="0" applyFont="1" applyBorder="1" applyAlignment="1">
      <alignment horizontal="center" vertical="center" wrapText="1"/>
    </xf>
    <xf numFmtId="0" fontId="1" fillId="0" borderId="0" xfId="0" applyFont="1" applyAlignment="1">
      <alignment vertical="top"/>
    </xf>
    <xf numFmtId="0" fontId="2" fillId="0" borderId="0" xfId="0" applyFont="1" applyFill="1" applyBorder="1" applyAlignment="1">
      <alignment vertical="center"/>
    </xf>
    <xf numFmtId="0" fontId="10" fillId="7" borderId="10" xfId="0" applyFont="1" applyFill="1" applyBorder="1" applyAlignment="1">
      <alignment vertical="center" wrapText="1"/>
    </xf>
    <xf numFmtId="0" fontId="10" fillId="7" borderId="11" xfId="0" applyFont="1" applyFill="1" applyBorder="1" applyAlignment="1">
      <alignment vertical="center" wrapText="1"/>
    </xf>
    <xf numFmtId="0" fontId="11" fillId="0" borderId="0" xfId="0" applyFont="1" applyAlignment="1">
      <alignment horizontal="justify" vertical="center"/>
    </xf>
    <xf numFmtId="0" fontId="12" fillId="0" borderId="0" xfId="0" applyFont="1"/>
    <xf numFmtId="0" fontId="13" fillId="0" borderId="0" xfId="0" applyFont="1"/>
    <xf numFmtId="0" fontId="1"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4" fillId="0" borderId="0" xfId="0" applyFont="1"/>
    <xf numFmtId="0" fontId="6" fillId="0" borderId="0" xfId="0" applyFont="1"/>
    <xf numFmtId="0" fontId="6" fillId="0" borderId="0" xfId="0" applyFont="1" applyAlignment="1">
      <alignment wrapText="1"/>
    </xf>
    <xf numFmtId="0" fontId="6" fillId="2" borderId="0" xfId="0" applyFont="1" applyFill="1" applyAlignment="1">
      <alignment vertical="top"/>
    </xf>
    <xf numFmtId="0" fontId="1" fillId="0" borderId="0" xfId="0" applyFont="1" applyAlignment="1">
      <alignment vertical="top" wrapText="1"/>
    </xf>
    <xf numFmtId="0" fontId="14" fillId="0" borderId="0" xfId="0" applyFont="1" applyAlignment="1">
      <alignment vertical="top"/>
    </xf>
    <xf numFmtId="0" fontId="6" fillId="0" borderId="0" xfId="0" applyFont="1" applyFill="1"/>
    <xf numFmtId="0" fontId="15" fillId="0" borderId="0" xfId="0" applyFont="1"/>
    <xf numFmtId="0" fontId="17" fillId="3" borderId="1" xfId="0" applyFont="1" applyFill="1" applyBorder="1" applyAlignment="1">
      <alignment horizontal="center" wrapText="1"/>
    </xf>
    <xf numFmtId="0" fontId="18" fillId="0" borderId="0" xfId="0" applyFont="1" applyAlignment="1">
      <alignment vertical="top"/>
    </xf>
    <xf numFmtId="0" fontId="16" fillId="3" borderId="2" xfId="0" applyFont="1" applyFill="1" applyBorder="1" applyAlignment="1">
      <alignment horizontal="left" wrapText="1"/>
    </xf>
    <xf numFmtId="0" fontId="19" fillId="0" borderId="0" xfId="0" applyFont="1" applyAlignment="1">
      <alignment vertical="top"/>
    </xf>
    <xf numFmtId="0" fontId="21" fillId="0" borderId="0" xfId="0" applyFont="1" applyAlignment="1">
      <alignment vertical="top"/>
    </xf>
    <xf numFmtId="0" fontId="21" fillId="0" borderId="0" xfId="0" applyFont="1"/>
    <xf numFmtId="0" fontId="22" fillId="0" borderId="0" xfId="0" applyFont="1"/>
    <xf numFmtId="0" fontId="23" fillId="2" borderId="0" xfId="0" applyFont="1" applyFill="1" applyBorder="1" applyAlignment="1">
      <alignment vertical="top"/>
    </xf>
    <xf numFmtId="0" fontId="16" fillId="2" borderId="0" xfId="0" applyFont="1" applyFill="1" applyBorder="1" applyAlignment="1">
      <alignment vertical="top"/>
    </xf>
    <xf numFmtId="0" fontId="8" fillId="3" borderId="1" xfId="0" applyFont="1" applyFill="1" applyBorder="1" applyAlignment="1">
      <alignment horizontal="center" wrapText="1"/>
    </xf>
    <xf numFmtId="0" fontId="8" fillId="0" borderId="0" xfId="0" applyFont="1" applyBorder="1" applyAlignment="1">
      <alignment horizontal="center" vertical="top" wrapText="1"/>
    </xf>
    <xf numFmtId="0" fontId="8" fillId="0" borderId="1" xfId="0" applyFont="1" applyBorder="1" applyAlignment="1">
      <alignment horizontal="center" vertical="top" wrapText="1"/>
    </xf>
    <xf numFmtId="0" fontId="24" fillId="5" borderId="2" xfId="0" applyFont="1" applyFill="1" applyBorder="1" applyAlignment="1">
      <alignment horizontal="center" wrapText="1"/>
    </xf>
    <xf numFmtId="0" fontId="17" fillId="0" borderId="1" xfId="0" applyFont="1" applyFill="1" applyBorder="1" applyAlignment="1">
      <alignment horizontal="left" vertical="top" wrapText="1"/>
    </xf>
    <xf numFmtId="0" fontId="17" fillId="4" borderId="1" xfId="0" applyFont="1" applyFill="1" applyBorder="1" applyAlignment="1">
      <alignment horizontal="center" vertical="top" wrapText="1"/>
    </xf>
    <xf numFmtId="0" fontId="25" fillId="0" borderId="0" xfId="0" applyFont="1"/>
    <xf numFmtId="0" fontId="17" fillId="0" borderId="1" xfId="0" applyFont="1" applyBorder="1" applyAlignment="1">
      <alignment horizontal="center" vertical="top" wrapText="1"/>
    </xf>
    <xf numFmtId="0" fontId="16" fillId="0" borderId="0" xfId="0" applyFont="1" applyAlignment="1">
      <alignment vertical="top"/>
    </xf>
    <xf numFmtId="0" fontId="17" fillId="0" borderId="0" xfId="0" applyFont="1" applyAlignment="1">
      <alignment vertical="top"/>
    </xf>
    <xf numFmtId="0" fontId="18" fillId="0" borderId="0" xfId="0" applyFont="1" applyFill="1" applyAlignment="1">
      <alignment vertical="top"/>
    </xf>
    <xf numFmtId="0" fontId="8" fillId="3" borderId="3" xfId="0" applyFont="1" applyFill="1" applyBorder="1" applyAlignment="1">
      <alignment horizontal="center" wrapText="1"/>
    </xf>
    <xf numFmtId="0" fontId="8" fillId="5" borderId="2" xfId="0" applyFont="1" applyFill="1" applyBorder="1" applyAlignment="1">
      <alignment horizontal="center" wrapText="1"/>
    </xf>
    <xf numFmtId="0" fontId="17" fillId="0" borderId="1"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0" xfId="0" applyFont="1" applyBorder="1" applyAlignment="1">
      <alignment horizontal="center" vertical="top" wrapText="1"/>
    </xf>
    <xf numFmtId="0" fontId="23" fillId="2" borderId="0" xfId="0" applyFont="1" applyFill="1" applyAlignment="1">
      <alignment vertical="top"/>
    </xf>
    <xf numFmtId="0" fontId="17" fillId="2" borderId="0" xfId="0" applyFont="1" applyFill="1" applyAlignment="1">
      <alignment vertical="top"/>
    </xf>
    <xf numFmtId="0" fontId="21" fillId="2" borderId="0" xfId="0" applyFont="1" applyFill="1" applyAlignment="1">
      <alignment vertical="top"/>
    </xf>
    <xf numFmtId="0" fontId="17" fillId="0" borderId="0" xfId="0" applyFont="1" applyAlignment="1">
      <alignment vertical="top" wrapText="1"/>
    </xf>
    <xf numFmtId="0" fontId="17" fillId="0" borderId="0" xfId="0" applyFont="1" applyAlignment="1">
      <alignment wrapText="1"/>
    </xf>
    <xf numFmtId="0" fontId="19" fillId="0" borderId="0" xfId="0" applyFont="1" applyAlignment="1">
      <alignment vertical="center"/>
    </xf>
    <xf numFmtId="0" fontId="21" fillId="0" borderId="0" xfId="0" applyFont="1" applyAlignment="1">
      <alignment vertical="center"/>
    </xf>
    <xf numFmtId="0" fontId="24" fillId="3" borderId="1" xfId="0" applyFont="1" applyFill="1" applyBorder="1" applyAlignment="1">
      <alignment horizontal="center" wrapText="1"/>
    </xf>
    <xf numFmtId="0" fontId="8" fillId="0" borderId="1" xfId="0" applyFont="1" applyFill="1" applyBorder="1" applyAlignment="1">
      <alignment horizontal="center" wrapText="1"/>
    </xf>
    <xf numFmtId="0" fontId="24" fillId="0" borderId="1" xfId="0" applyFont="1" applyFill="1" applyBorder="1" applyAlignment="1">
      <alignment horizontal="center" wrapText="1"/>
    </xf>
    <xf numFmtId="0" fontId="21" fillId="0" borderId="0" xfId="0" applyFont="1" applyFill="1"/>
    <xf numFmtId="0" fontId="8" fillId="0" borderId="0" xfId="0" applyFont="1" applyFill="1" applyBorder="1" applyAlignment="1">
      <alignment horizontal="center" vertical="center" wrapText="1"/>
    </xf>
    <xf numFmtId="0" fontId="16" fillId="3" borderId="1" xfId="0" applyFont="1" applyFill="1" applyBorder="1" applyAlignment="1">
      <alignment horizontal="center" wrapText="1"/>
    </xf>
    <xf numFmtId="0" fontId="24" fillId="5" borderId="1" xfId="0" applyFont="1" applyFill="1" applyBorder="1" applyAlignment="1">
      <alignment horizontal="center" wrapText="1"/>
    </xf>
    <xf numFmtId="0" fontId="17" fillId="0" borderId="1" xfId="0" applyFont="1" applyFill="1" applyBorder="1" applyAlignment="1">
      <alignment horizontal="left" vertical="center" wrapText="1"/>
    </xf>
    <xf numFmtId="0" fontId="18" fillId="0" borderId="0" xfId="0" applyFont="1" applyAlignment="1">
      <alignment vertical="center"/>
    </xf>
    <xf numFmtId="0" fontId="17" fillId="0" borderId="0" xfId="0" applyFont="1"/>
    <xf numFmtId="0" fontId="21" fillId="2" borderId="0" xfId="0" applyFont="1" applyFill="1"/>
    <xf numFmtId="0" fontId="17" fillId="0" borderId="1" xfId="0" applyFont="1" applyBorder="1" applyAlignment="1">
      <alignment horizontal="center" vertical="center" wrapText="1"/>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16" fillId="3" borderId="6" xfId="0" applyFont="1" applyFill="1" applyBorder="1" applyAlignment="1">
      <alignment horizontal="center" wrapText="1"/>
    </xf>
    <xf numFmtId="0" fontId="17" fillId="0" borderId="1" xfId="0" applyFont="1" applyFill="1" applyBorder="1" applyAlignment="1">
      <alignment horizontal="center" vertical="center" wrapText="1"/>
    </xf>
    <xf numFmtId="0" fontId="27" fillId="0" borderId="0" xfId="0" applyFont="1"/>
    <xf numFmtId="0" fontId="27" fillId="2" borderId="0" xfId="0" applyFont="1" applyFill="1"/>
    <xf numFmtId="0" fontId="18" fillId="0" borderId="0" xfId="0" applyFont="1" applyFill="1" applyAlignment="1">
      <alignment vertical="center"/>
    </xf>
    <xf numFmtId="0" fontId="17" fillId="0" borderId="0" xfId="0" applyFont="1" applyFill="1" applyAlignment="1">
      <alignment vertical="center"/>
    </xf>
    <xf numFmtId="0" fontId="21" fillId="0" borderId="0" xfId="0" applyFont="1" applyAlignment="1">
      <alignment horizontal="left" vertical="top" wrapText="1"/>
    </xf>
    <xf numFmtId="0" fontId="16" fillId="3" borderId="1" xfId="0" applyFont="1" applyFill="1" applyBorder="1" applyAlignment="1">
      <alignment horizontal="left" wrapText="1"/>
    </xf>
    <xf numFmtId="0" fontId="17" fillId="0" borderId="1" xfId="0" applyFont="1" applyBorder="1" applyAlignment="1">
      <alignment horizontal="left"/>
    </xf>
    <xf numFmtId="0" fontId="17" fillId="3" borderId="1" xfId="0" applyFont="1" applyFill="1" applyBorder="1" applyAlignment="1">
      <alignment horizontal="right" wrapText="1"/>
    </xf>
    <xf numFmtId="0" fontId="17" fillId="0" borderId="1" xfId="0" applyFont="1" applyFill="1" applyBorder="1" applyAlignment="1">
      <alignment horizontal="left" wrapText="1"/>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18" fillId="0" borderId="1" xfId="0" applyFont="1" applyFill="1" applyBorder="1" applyAlignment="1">
      <alignment horizontal="center" vertical="center" wrapText="1"/>
    </xf>
    <xf numFmtId="0" fontId="16" fillId="0" borderId="1" xfId="0" applyFont="1" applyFill="1" applyBorder="1" applyAlignment="1">
      <alignment horizontal="right" vertical="center" wrapText="1"/>
    </xf>
    <xf numFmtId="0" fontId="18" fillId="0" borderId="0" xfId="0" applyFont="1" applyFill="1"/>
    <xf numFmtId="0" fontId="19" fillId="0" borderId="0" xfId="0" applyFont="1"/>
    <xf numFmtId="0" fontId="8" fillId="3" borderId="4" xfId="0" applyFont="1" applyFill="1" applyBorder="1" applyAlignment="1">
      <alignment horizontal="center" vertical="center" wrapText="1"/>
    </xf>
    <xf numFmtId="0" fontId="17" fillId="0" borderId="0" xfId="0" applyFont="1" applyBorder="1"/>
    <xf numFmtId="0" fontId="16" fillId="0" borderId="0" xfId="0" applyFont="1" applyFill="1" applyBorder="1" applyAlignment="1">
      <alignment vertical="center"/>
    </xf>
    <xf numFmtId="0" fontId="17" fillId="0" borderId="0" xfId="0" applyFont="1" applyBorder="1" applyAlignment="1">
      <alignment horizontal="center" vertical="center" wrapText="1"/>
    </xf>
    <xf numFmtId="0" fontId="8" fillId="6" borderId="7" xfId="0" applyFont="1" applyFill="1" applyBorder="1" applyAlignment="1">
      <alignment horizontal="center" vertical="center" wrapText="1"/>
    </xf>
    <xf numFmtId="0" fontId="28" fillId="0" borderId="1" xfId="0" applyFont="1" applyBorder="1" applyAlignment="1">
      <alignment horizontal="justify" vertical="center"/>
    </xf>
    <xf numFmtId="0" fontId="18" fillId="0" borderId="1" xfId="0" applyFont="1" applyBorder="1" applyAlignment="1">
      <alignment horizontal="left" vertical="center" wrapText="1"/>
    </xf>
    <xf numFmtId="0" fontId="28" fillId="3" borderId="1" xfId="0" applyFont="1" applyFill="1" applyBorder="1" applyAlignment="1">
      <alignment horizontal="justify" vertical="center"/>
    </xf>
    <xf numFmtId="0" fontId="28" fillId="3" borderId="1"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vertical="center" wrapText="1"/>
    </xf>
    <xf numFmtId="0" fontId="18" fillId="0" borderId="10" xfId="0" applyFont="1" applyBorder="1" applyAlignment="1">
      <alignment vertical="center" wrapText="1"/>
    </xf>
    <xf numFmtId="0" fontId="18" fillId="2" borderId="12" xfId="0" applyFont="1" applyFill="1" applyBorder="1" applyAlignment="1">
      <alignment horizontal="left" vertical="center" wrapText="1"/>
    </xf>
    <xf numFmtId="0" fontId="18" fillId="2" borderId="10" xfId="0" applyFont="1" applyFill="1" applyBorder="1" applyAlignment="1">
      <alignment horizontal="justify" vertical="center" wrapText="1"/>
    </xf>
    <xf numFmtId="0" fontId="18" fillId="0" borderId="11" xfId="0" applyFont="1" applyBorder="1" applyAlignment="1">
      <alignment horizontal="justify" vertical="center" wrapText="1"/>
    </xf>
    <xf numFmtId="0" fontId="18" fillId="2" borderId="11" xfId="0" applyFont="1" applyFill="1" applyBorder="1" applyAlignment="1">
      <alignment horizontal="justify" vertical="center" wrapText="1"/>
    </xf>
    <xf numFmtId="0" fontId="16" fillId="3" borderId="2" xfId="0" applyFont="1" applyFill="1" applyBorder="1" applyAlignment="1">
      <alignment horizontal="center" wrapText="1"/>
    </xf>
    <xf numFmtId="0" fontId="17" fillId="0" borderId="1" xfId="0" applyFont="1" applyFill="1"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8" fillId="0" borderId="0" xfId="0" applyFont="1"/>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7" fillId="3" borderId="2" xfId="0" applyFont="1" applyFill="1" applyBorder="1" applyAlignment="1">
      <alignment horizontal="center" wrapText="1"/>
    </xf>
    <xf numFmtId="0" fontId="29" fillId="0" borderId="0" xfId="0" applyFont="1" applyAlignment="1">
      <alignment vertical="top"/>
    </xf>
    <xf numFmtId="0" fontId="18" fillId="0" borderId="1" xfId="0" applyFont="1" applyBorder="1" applyAlignment="1">
      <alignment vertical="center" wrapText="1"/>
    </xf>
    <xf numFmtId="0" fontId="31" fillId="0" borderId="0" xfId="0" applyFont="1"/>
    <xf numFmtId="0" fontId="30" fillId="0" borderId="0" xfId="0" applyFont="1" applyAlignment="1">
      <alignment vertical="top"/>
    </xf>
    <xf numFmtId="1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1" fillId="0" borderId="1" xfId="2" applyFont="1" applyBorder="1" applyAlignment="1">
      <alignment horizontal="left" vertical="center" wrapText="1"/>
    </xf>
    <xf numFmtId="0" fontId="1"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9" fontId="1" fillId="4" borderId="1" xfId="1" applyFont="1" applyFill="1" applyBorder="1" applyAlignment="1">
      <alignment horizontal="center" vertical="top" wrapText="1"/>
    </xf>
    <xf numFmtId="0" fontId="1" fillId="4"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9" fontId="1" fillId="0" borderId="1" xfId="1" applyFont="1" applyBorder="1" applyAlignment="1">
      <alignment horizontal="center" vertical="center" wrapText="1"/>
    </xf>
    <xf numFmtId="0" fontId="34" fillId="0" borderId="1" xfId="0" applyFont="1" applyBorder="1" applyAlignment="1">
      <alignment vertical="center"/>
    </xf>
    <xf numFmtId="9" fontId="1" fillId="0" borderId="1" xfId="0" applyNumberFormat="1" applyFont="1" applyBorder="1" applyAlignment="1">
      <alignment horizontal="left" vertical="center" wrapText="1"/>
    </xf>
    <xf numFmtId="9" fontId="1" fillId="0" borderId="1" xfId="0" applyNumberFormat="1" applyFont="1" applyBorder="1" applyAlignment="1">
      <alignment vertical="center" wrapText="1"/>
    </xf>
    <xf numFmtId="0" fontId="35" fillId="0" borderId="1" xfId="3" applyBorder="1"/>
    <xf numFmtId="0" fontId="1" fillId="0" borderId="1" xfId="0" applyFont="1" applyBorder="1" applyAlignment="1">
      <alignment horizontal="left"/>
    </xf>
    <xf numFmtId="9" fontId="17" fillId="0" borderId="1" xfId="1" applyFont="1" applyBorder="1" applyAlignment="1">
      <alignment horizontal="center" vertical="top" wrapText="1"/>
    </xf>
    <xf numFmtId="0" fontId="36" fillId="0" borderId="0" xfId="0" applyFont="1" applyAlignment="1">
      <alignment vertical="center"/>
    </xf>
    <xf numFmtId="0" fontId="37" fillId="0" borderId="0" xfId="0" applyFont="1"/>
    <xf numFmtId="0" fontId="37" fillId="0" borderId="0" xfId="0" applyFont="1" applyAlignment="1">
      <alignment wrapText="1"/>
    </xf>
    <xf numFmtId="0" fontId="38" fillId="0" borderId="0" xfId="0" applyFont="1"/>
    <xf numFmtId="0" fontId="39" fillId="0" borderId="0" xfId="0" applyFont="1"/>
    <xf numFmtId="0" fontId="41" fillId="6" borderId="7" xfId="0" applyFont="1" applyFill="1" applyBorder="1" applyAlignment="1">
      <alignment horizontal="center" vertical="center" wrapText="1"/>
    </xf>
    <xf numFmtId="14" fontId="43" fillId="0" borderId="0" xfId="0" applyNumberFormat="1" applyFont="1" applyAlignment="1">
      <alignment horizontal="center" vertical="center" wrapText="1"/>
    </xf>
    <xf numFmtId="0" fontId="43" fillId="0" borderId="7" xfId="0" applyFont="1" applyBorder="1" applyAlignment="1">
      <alignment horizontal="center" vertical="center" wrapText="1"/>
    </xf>
    <xf numFmtId="0" fontId="37" fillId="6" borderId="7" xfId="0" applyFont="1" applyFill="1" applyBorder="1" applyAlignment="1">
      <alignment vertical="center" wrapText="1"/>
    </xf>
    <xf numFmtId="0" fontId="43" fillId="0" borderId="0" xfId="0" applyFont="1" applyAlignment="1">
      <alignment horizontal="center" wrapText="1"/>
    </xf>
    <xf numFmtId="0" fontId="43" fillId="0" borderId="7" xfId="0" applyFont="1" applyBorder="1" applyAlignment="1">
      <alignment horizontal="center" wrapText="1"/>
    </xf>
    <xf numFmtId="164" fontId="43" fillId="0" borderId="7" xfId="0" applyNumberFormat="1" applyFont="1" applyBorder="1" applyAlignment="1">
      <alignment horizontal="center" wrapText="1"/>
    </xf>
    <xf numFmtId="0" fontId="44" fillId="0" borderId="7" xfId="0" applyFont="1" applyBorder="1" applyAlignment="1">
      <alignment horizontal="center" wrapText="1"/>
    </xf>
    <xf numFmtId="0" fontId="41" fillId="0" borderId="7" xfId="0" applyFont="1" applyBorder="1" applyAlignment="1">
      <alignment horizontal="left" vertical="center" wrapText="1"/>
    </xf>
    <xf numFmtId="0" fontId="45" fillId="0" borderId="7" xfId="0" applyFont="1" applyBorder="1" applyAlignment="1">
      <alignment wrapText="1"/>
    </xf>
    <xf numFmtId="0" fontId="43" fillId="0" borderId="7" xfId="0" applyFont="1" applyBorder="1" applyAlignment="1">
      <alignment horizontal="center"/>
    </xf>
    <xf numFmtId="0" fontId="44" fillId="0" borderId="7" xfId="0" quotePrefix="1" applyFont="1" applyBorder="1" applyAlignment="1">
      <alignment horizontal="center"/>
    </xf>
    <xf numFmtId="0" fontId="46" fillId="0" borderId="7" xfId="0" applyFont="1" applyBorder="1"/>
    <xf numFmtId="0" fontId="46" fillId="0" borderId="7" xfId="0" applyFont="1" applyBorder="1" applyAlignment="1">
      <alignment wrapText="1"/>
    </xf>
    <xf numFmtId="0" fontId="37" fillId="6" borderId="16" xfId="0" applyFont="1" applyFill="1" applyBorder="1" applyAlignment="1">
      <alignment vertical="center" wrapText="1"/>
    </xf>
    <xf numFmtId="0" fontId="44" fillId="0" borderId="7" xfId="0" quotePrefix="1" applyFont="1" applyBorder="1" applyAlignment="1">
      <alignment horizontal="center" wrapText="1"/>
    </xf>
    <xf numFmtId="0" fontId="43" fillId="0" borderId="7" xfId="0" quotePrefix="1" applyFont="1" applyBorder="1" applyAlignment="1">
      <alignment horizontal="center" wrapText="1"/>
    </xf>
    <xf numFmtId="0" fontId="41" fillId="0" borderId="7" xfId="0" applyFont="1" applyBorder="1" applyAlignment="1">
      <alignment horizontal="center" vertical="center" wrapText="1"/>
    </xf>
    <xf numFmtId="0" fontId="37" fillId="0" borderId="7" xfId="0" applyFont="1" applyBorder="1" applyAlignment="1">
      <alignment horizontal="center" vertical="center" wrapText="1"/>
    </xf>
    <xf numFmtId="0" fontId="47" fillId="0" borderId="0" xfId="0" applyFont="1"/>
    <xf numFmtId="0" fontId="38" fillId="0" borderId="0" xfId="0" applyFont="1" applyAlignment="1">
      <alignment wrapText="1"/>
    </xf>
    <xf numFmtId="0" fontId="48" fillId="0" borderId="0" xfId="0" applyFont="1"/>
    <xf numFmtId="0" fontId="48" fillId="0" borderId="0" xfId="0" applyFont="1" applyAlignment="1">
      <alignment wrapText="1"/>
    </xf>
    <xf numFmtId="0" fontId="49" fillId="0" borderId="0" xfId="0" applyFont="1" applyAlignment="1">
      <alignment vertical="center"/>
    </xf>
    <xf numFmtId="0" fontId="47" fillId="0" borderId="0" xfId="0" applyFont="1" applyAlignment="1">
      <alignment vertical="center"/>
    </xf>
    <xf numFmtId="0" fontId="49" fillId="0" borderId="0" xfId="0" applyFont="1"/>
    <xf numFmtId="0" fontId="47" fillId="0" borderId="0" xfId="0" applyFont="1" applyAlignment="1">
      <alignment wrapText="1"/>
    </xf>
    <xf numFmtId="0" fontId="0" fillId="0" borderId="0" xfId="0" applyAlignment="1">
      <alignment wrapText="1"/>
    </xf>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16" fillId="3" borderId="6" xfId="0" applyFont="1" applyFill="1" applyBorder="1" applyAlignment="1">
      <alignment horizontal="center" wrapText="1"/>
    </xf>
    <xf numFmtId="0" fontId="19" fillId="3" borderId="13" xfId="0" applyFont="1" applyFill="1" applyBorder="1" applyAlignment="1">
      <alignment horizontal="center" wrapText="1"/>
    </xf>
    <xf numFmtId="0" fontId="19" fillId="3" borderId="14" xfId="0" applyFont="1" applyFill="1" applyBorder="1" applyAlignment="1">
      <alignment horizontal="center" wrapText="1"/>
    </xf>
    <xf numFmtId="0" fontId="16" fillId="8" borderId="3" xfId="0" applyFont="1" applyFill="1" applyBorder="1" applyAlignment="1">
      <alignment horizontal="center" wrapText="1"/>
    </xf>
    <xf numFmtId="0" fontId="16" fillId="8" borderId="6" xfId="0" applyFont="1" applyFill="1" applyBorder="1" applyAlignment="1">
      <alignment horizontal="center" wrapText="1"/>
    </xf>
    <xf numFmtId="0" fontId="41" fillId="0" borderId="16" xfId="0" applyFont="1" applyBorder="1" applyAlignment="1">
      <alignment horizontal="center" vertical="center" wrapText="1"/>
    </xf>
    <xf numFmtId="0" fontId="42" fillId="0" borderId="17" xfId="0" applyFont="1" applyBorder="1"/>
    <xf numFmtId="0" fontId="47" fillId="0" borderId="0" xfId="0" applyFont="1" applyAlignment="1">
      <alignment horizontal="left" vertical="center" wrapText="1"/>
    </xf>
    <xf numFmtId="0" fontId="0" fillId="0" borderId="0" xfId="0"/>
    <xf numFmtId="0" fontId="40" fillId="9" borderId="15" xfId="0" applyFont="1" applyFill="1" applyBorder="1" applyAlignment="1">
      <alignment horizontal="left" vertical="center" wrapText="1"/>
    </xf>
    <xf numFmtId="0" fontId="42" fillId="0" borderId="18" xfId="0" applyFont="1" applyBorder="1"/>
    <xf numFmtId="0" fontId="41" fillId="6" borderId="16" xfId="0" applyFont="1" applyFill="1" applyBorder="1" applyAlignment="1">
      <alignment horizontal="center" vertical="center" wrapText="1"/>
    </xf>
    <xf numFmtId="0" fontId="40" fillId="0" borderId="15" xfId="0" applyFont="1" applyBorder="1" applyAlignment="1">
      <alignment horizontal="left" vertical="center" wrapText="1"/>
    </xf>
    <xf numFmtId="0" fontId="41" fillId="6" borderId="19" xfId="0" applyFont="1" applyFill="1" applyBorder="1" applyAlignment="1">
      <alignment horizontal="center" vertical="center" wrapText="1"/>
    </xf>
    <xf numFmtId="0" fontId="42" fillId="0" borderId="20" xfId="0" applyFont="1" applyBorder="1"/>
    <xf numFmtId="0" fontId="42" fillId="0" borderId="21" xfId="0" applyFont="1" applyBorder="1"/>
    <xf numFmtId="0" fontId="42" fillId="0" borderId="22" xfId="0" applyFont="1" applyBorder="1"/>
    <xf numFmtId="0" fontId="41" fillId="6" borderId="15" xfId="0" applyFont="1" applyFill="1" applyBorder="1" applyAlignment="1">
      <alignment horizontal="center" vertical="center" wrapText="1"/>
    </xf>
  </cellXfs>
  <cellStyles count="4">
    <cellStyle name="Hyperlink" xfId="3" builtinId="8"/>
    <cellStyle name="Normal" xfId="0" builtinId="0"/>
    <cellStyle name="Normal 2" xfId="2" xr:uid="{4D17A33C-685F-4816-8A22-84E92CA1A620}"/>
    <cellStyle name="Percent" xfId="1" builtinId="5"/>
  </cellStyles>
  <dxfs count="0"/>
  <tableStyles count="0" defaultTableStyle="TableStyleMedium2" defaultPivotStyle="PivotStyleLight16"/>
  <colors>
    <mruColors>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49212</xdr:colOff>
      <xdr:row>25</xdr:row>
      <xdr:rowOff>22225</xdr:rowOff>
    </xdr:from>
    <xdr:ext cx="2849563" cy="43678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9212" y="6873875"/>
          <a:ext cx="2849563" cy="4367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solidFill>
                <a:srgbClr val="FF0000"/>
              </a:solidFill>
            </a:rPr>
            <a:t>Provide your opinion on data coverage in the narrative</a:t>
          </a:r>
          <a:endParaRPr lang="en-US" sz="11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1149350</xdr:colOff>
      <xdr:row>87</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456863</xdr:colOff>
      <xdr:row>2</xdr:row>
      <xdr:rowOff>145676</xdr:rowOff>
    </xdr:from>
    <xdr:to>
      <xdr:col>9</xdr:col>
      <xdr:colOff>437452</xdr:colOff>
      <xdr:row>22</xdr:row>
      <xdr:rowOff>78441</xdr:rowOff>
    </xdr:to>
    <xdr:pic>
      <xdr:nvPicPr>
        <xdr:cNvPr id="2" name="Billede 1">
          <a:extLst>
            <a:ext uri="{FF2B5EF4-FFF2-40B4-BE49-F238E27FC236}">
              <a16:creationId xmlns:a16="http://schemas.microsoft.com/office/drawing/2014/main" id="{DE62556A-8438-462D-905F-DEB1D233F8B1}"/>
            </a:ext>
          </a:extLst>
        </xdr:cNvPr>
        <xdr:cNvPicPr>
          <a:picLocks noChangeAspect="1"/>
        </xdr:cNvPicPr>
      </xdr:nvPicPr>
      <xdr:blipFill>
        <a:blip xmlns:r="http://schemas.openxmlformats.org/officeDocument/2006/relationships" r:embed="rId1"/>
        <a:stretch>
          <a:fillRect/>
        </a:stretch>
      </xdr:blipFill>
      <xdr:spPr>
        <a:xfrm>
          <a:off x="3516069" y="526676"/>
          <a:ext cx="4866354" cy="3720353"/>
        </a:xfrm>
        <a:prstGeom prst="rect">
          <a:avLst/>
        </a:prstGeom>
      </xdr:spPr>
    </xdr:pic>
    <xdr:clientData/>
  </xdr:twoCellAnchor>
  <xdr:twoCellAnchor editAs="oneCell">
    <xdr:from>
      <xdr:col>11</xdr:col>
      <xdr:colOff>0</xdr:colOff>
      <xdr:row>7</xdr:row>
      <xdr:rowOff>145676</xdr:rowOff>
    </xdr:from>
    <xdr:to>
      <xdr:col>19</xdr:col>
      <xdr:colOff>501324</xdr:colOff>
      <xdr:row>18</xdr:row>
      <xdr:rowOff>156572</xdr:rowOff>
    </xdr:to>
    <xdr:pic>
      <xdr:nvPicPr>
        <xdr:cNvPr id="3" name="Billede 2">
          <a:extLst>
            <a:ext uri="{FF2B5EF4-FFF2-40B4-BE49-F238E27FC236}">
              <a16:creationId xmlns:a16="http://schemas.microsoft.com/office/drawing/2014/main" id="{84C3880C-0729-4C31-9E40-4BFFF270CCD1}"/>
            </a:ext>
          </a:extLst>
        </xdr:cNvPr>
        <xdr:cNvPicPr>
          <a:picLocks noChangeAspect="1"/>
        </xdr:cNvPicPr>
      </xdr:nvPicPr>
      <xdr:blipFill>
        <a:blip xmlns:r="http://schemas.openxmlformats.org/officeDocument/2006/relationships" r:embed="rId2"/>
        <a:stretch>
          <a:fillRect/>
        </a:stretch>
      </xdr:blipFill>
      <xdr:spPr>
        <a:xfrm>
          <a:off x="9132794" y="1624852"/>
          <a:ext cx="5252618" cy="1983132"/>
        </a:xfrm>
        <a:prstGeom prst="rect">
          <a:avLst/>
        </a:prstGeom>
      </xdr:spPr>
    </xdr:pic>
    <xdr:clientData/>
  </xdr:twoCellAnchor>
  <xdr:twoCellAnchor editAs="oneCell">
    <xdr:from>
      <xdr:col>3</xdr:col>
      <xdr:colOff>431589</xdr:colOff>
      <xdr:row>24</xdr:row>
      <xdr:rowOff>0</xdr:rowOff>
    </xdr:from>
    <xdr:to>
      <xdr:col>15</xdr:col>
      <xdr:colOff>220582</xdr:colOff>
      <xdr:row>59</xdr:row>
      <xdr:rowOff>78441</xdr:rowOff>
    </xdr:to>
    <xdr:pic>
      <xdr:nvPicPr>
        <xdr:cNvPr id="4" name="Billede 3">
          <a:extLst>
            <a:ext uri="{FF2B5EF4-FFF2-40B4-BE49-F238E27FC236}">
              <a16:creationId xmlns:a16="http://schemas.microsoft.com/office/drawing/2014/main" id="{C6B82339-688D-46D6-AFC0-6B29D806EEA8}"/>
            </a:ext>
          </a:extLst>
        </xdr:cNvPr>
        <xdr:cNvPicPr>
          <a:picLocks noChangeAspect="1"/>
        </xdr:cNvPicPr>
      </xdr:nvPicPr>
      <xdr:blipFill>
        <a:blip xmlns:r="http://schemas.openxmlformats.org/officeDocument/2006/relationships" r:embed="rId3"/>
        <a:stretch>
          <a:fillRect/>
        </a:stretch>
      </xdr:blipFill>
      <xdr:spPr>
        <a:xfrm>
          <a:off x="3490795" y="4527176"/>
          <a:ext cx="8238228" cy="64209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306294</xdr:colOff>
      <xdr:row>17</xdr:row>
      <xdr:rowOff>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8994588" y="9188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133350</xdr:colOff>
      <xdr:row>6</xdr:row>
      <xdr:rowOff>28576</xdr:rowOff>
    </xdr:from>
    <xdr:to>
      <xdr:col>6</xdr:col>
      <xdr:colOff>522955</xdr:colOff>
      <xdr:row>15</xdr:row>
      <xdr:rowOff>80194</xdr:rowOff>
    </xdr:to>
    <xdr:pic>
      <xdr:nvPicPr>
        <xdr:cNvPr id="4" name="Billede 3">
          <a:extLst>
            <a:ext uri="{FF2B5EF4-FFF2-40B4-BE49-F238E27FC236}">
              <a16:creationId xmlns:a16="http://schemas.microsoft.com/office/drawing/2014/main" id="{B9DE7236-2C3E-4F46-816B-F3B3AF9EED95}"/>
            </a:ext>
          </a:extLst>
        </xdr:cNvPr>
        <xdr:cNvPicPr>
          <a:picLocks noChangeAspect="1"/>
        </xdr:cNvPicPr>
      </xdr:nvPicPr>
      <xdr:blipFill>
        <a:blip xmlns:r="http://schemas.openxmlformats.org/officeDocument/2006/relationships" r:embed="rId1"/>
        <a:stretch>
          <a:fillRect/>
        </a:stretch>
      </xdr:blipFill>
      <xdr:spPr>
        <a:xfrm>
          <a:off x="133350" y="1162051"/>
          <a:ext cx="6304630" cy="17661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314325</xdr:colOff>
      <xdr:row>2</xdr:row>
      <xdr:rowOff>9526</xdr:rowOff>
    </xdr:from>
    <xdr:to>
      <xdr:col>21</xdr:col>
      <xdr:colOff>389056</xdr:colOff>
      <xdr:row>42</xdr:row>
      <xdr:rowOff>473540</xdr:rowOff>
    </xdr:to>
    <xdr:pic>
      <xdr:nvPicPr>
        <xdr:cNvPr id="2" name="Billede 1">
          <a:extLst>
            <a:ext uri="{FF2B5EF4-FFF2-40B4-BE49-F238E27FC236}">
              <a16:creationId xmlns:a16="http://schemas.microsoft.com/office/drawing/2014/main" id="{57B76DEB-E2D5-418C-A7E7-0DDF2D8AF4A0}"/>
            </a:ext>
          </a:extLst>
        </xdr:cNvPr>
        <xdr:cNvPicPr>
          <a:picLocks noChangeAspect="1"/>
        </xdr:cNvPicPr>
      </xdr:nvPicPr>
      <xdr:blipFill>
        <a:blip xmlns:r="http://schemas.openxmlformats.org/officeDocument/2006/relationships" r:embed="rId1"/>
        <a:stretch>
          <a:fillRect/>
        </a:stretch>
      </xdr:blipFill>
      <xdr:spPr>
        <a:xfrm>
          <a:off x="3952875" y="390526"/>
          <a:ext cx="10437931" cy="8407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emodnet-geology.eu/geoserver/bgr/wfs" TargetMode="External"/><Relationship Id="rId13" Type="http://schemas.openxmlformats.org/officeDocument/2006/relationships/printerSettings" Target="../printerSettings/printerSettings6.bin"/><Relationship Id="rId3" Type="http://schemas.openxmlformats.org/officeDocument/2006/relationships/hyperlink" Target="https://drive.emodnet-geology.eu/geoserver/tno/wms" TargetMode="External"/><Relationship Id="rId7" Type="http://schemas.openxmlformats.org/officeDocument/2006/relationships/hyperlink" Target="https://drive.emodnet-geology.eu/geoserver/gtk/wfs" TargetMode="External"/><Relationship Id="rId12" Type="http://schemas.openxmlformats.org/officeDocument/2006/relationships/hyperlink" Target="https://drive.emodnet-geology.eu/geoserver/bgs/wfs" TargetMode="External"/><Relationship Id="rId2" Type="http://schemas.openxmlformats.org/officeDocument/2006/relationships/hyperlink" Target="https://drive.emodnet-geology.eu/geoserver/bgr/wms" TargetMode="External"/><Relationship Id="rId1" Type="http://schemas.openxmlformats.org/officeDocument/2006/relationships/hyperlink" Target="https://drive.emodnet-geology.eu/geoserver/gtk/wms" TargetMode="External"/><Relationship Id="rId6" Type="http://schemas.openxmlformats.org/officeDocument/2006/relationships/hyperlink" Target="https://drive.emodnet-geology.eu/geoserver/bgs/wms" TargetMode="External"/><Relationship Id="rId11" Type="http://schemas.openxmlformats.org/officeDocument/2006/relationships/hyperlink" Target="https://drive.emodnet-geology.eu/geoserver/gsi/wfs" TargetMode="External"/><Relationship Id="rId5" Type="http://schemas.openxmlformats.org/officeDocument/2006/relationships/hyperlink" Target="https://drive.emodnet-geology.eu/geoserver/gsi/wms" TargetMode="External"/><Relationship Id="rId10" Type="http://schemas.openxmlformats.org/officeDocument/2006/relationships/hyperlink" Target="https://drive.emodnet-geology.eu/geoserver/ispra/wfs" TargetMode="External"/><Relationship Id="rId4" Type="http://schemas.openxmlformats.org/officeDocument/2006/relationships/hyperlink" Target="https://drive.emodnet-geology.eu/geoserver/ispra/wms" TargetMode="External"/><Relationship Id="rId9" Type="http://schemas.openxmlformats.org/officeDocument/2006/relationships/hyperlink" Target="https://drive.emodnet-geology.eu/geoserver/tno/wf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heetViews>
  <sheetFormatPr defaultColWidth="8.7265625" defaultRowHeight="13" x14ac:dyDescent="0.35"/>
  <cols>
    <col min="1" max="1" width="14" style="118" bestFit="1" customWidth="1"/>
    <col min="2" max="2" width="36.453125" style="118" customWidth="1"/>
    <col min="3" max="4" width="8.7265625" style="118"/>
    <col min="5" max="5" width="13.453125" style="118" customWidth="1"/>
    <col min="6" max="6" width="27.453125" style="118" customWidth="1"/>
    <col min="7" max="7" width="22.81640625" style="118" customWidth="1"/>
    <col min="8" max="8" width="14.54296875" style="118" bestFit="1" customWidth="1"/>
    <col min="9" max="16384" width="8.7265625" style="118"/>
  </cols>
  <sheetData>
    <row r="1" spans="1:8" s="3" customFormat="1" ht="26" x14ac:dyDescent="0.35">
      <c r="A1" s="99" t="s">
        <v>0</v>
      </c>
      <c r="B1" s="99" t="s">
        <v>1</v>
      </c>
      <c r="C1" s="69"/>
      <c r="D1" s="69"/>
      <c r="E1" s="100" t="s">
        <v>10</v>
      </c>
      <c r="F1" s="100" t="s">
        <v>11</v>
      </c>
      <c r="G1" s="100" t="s">
        <v>12</v>
      </c>
      <c r="H1" s="100" t="s">
        <v>247</v>
      </c>
    </row>
    <row r="2" spans="1:8" s="3" customFormat="1" ht="38.5" customHeight="1" x14ac:dyDescent="0.35">
      <c r="A2" s="97" t="s">
        <v>2</v>
      </c>
      <c r="B2" s="114" t="s">
        <v>2</v>
      </c>
      <c r="C2" s="69"/>
      <c r="D2" s="69"/>
      <c r="E2" s="113" t="s">
        <v>2</v>
      </c>
      <c r="F2" s="114" t="s">
        <v>13</v>
      </c>
      <c r="G2" s="114" t="s">
        <v>14</v>
      </c>
      <c r="H2" s="114" t="s">
        <v>15</v>
      </c>
    </row>
    <row r="3" spans="1:8" s="3" customFormat="1" ht="39" x14ac:dyDescent="0.35">
      <c r="A3" s="97" t="s">
        <v>3</v>
      </c>
      <c r="B3" s="114" t="s">
        <v>32</v>
      </c>
      <c r="C3" s="69"/>
      <c r="D3" s="69"/>
      <c r="E3" s="113" t="s">
        <v>3</v>
      </c>
      <c r="F3" s="114" t="s">
        <v>16</v>
      </c>
      <c r="G3" s="114" t="s">
        <v>14</v>
      </c>
      <c r="H3" s="114" t="s">
        <v>17</v>
      </c>
    </row>
    <row r="4" spans="1:8" s="3" customFormat="1" ht="143" x14ac:dyDescent="0.35">
      <c r="A4" s="97" t="s">
        <v>4</v>
      </c>
      <c r="B4" s="114" t="s">
        <v>246</v>
      </c>
      <c r="C4" s="69"/>
      <c r="D4" s="69"/>
      <c r="E4" s="113" t="s">
        <v>4</v>
      </c>
      <c r="F4" s="114" t="s">
        <v>18</v>
      </c>
      <c r="G4" s="114" t="s">
        <v>14</v>
      </c>
      <c r="H4" s="114" t="s">
        <v>17</v>
      </c>
    </row>
    <row r="5" spans="1:8" s="3" customFormat="1" ht="78" x14ac:dyDescent="0.35">
      <c r="A5" s="97" t="s">
        <v>5</v>
      </c>
      <c r="B5" s="114" t="s">
        <v>6</v>
      </c>
      <c r="C5" s="69"/>
      <c r="D5" s="69"/>
      <c r="E5" s="113" t="s">
        <v>5</v>
      </c>
      <c r="F5" s="114" t="s">
        <v>248</v>
      </c>
      <c r="G5" s="114" t="s">
        <v>19</v>
      </c>
      <c r="H5" s="114" t="s">
        <v>20</v>
      </c>
    </row>
    <row r="6" spans="1:8" s="3" customFormat="1" ht="65" x14ac:dyDescent="0.35">
      <c r="A6" s="97" t="s">
        <v>7</v>
      </c>
      <c r="B6" s="114" t="s">
        <v>26</v>
      </c>
      <c r="C6" s="69"/>
      <c r="D6" s="69"/>
      <c r="E6" s="113" t="s">
        <v>7</v>
      </c>
      <c r="F6" s="114" t="s">
        <v>13</v>
      </c>
      <c r="G6" s="114" t="s">
        <v>21</v>
      </c>
      <c r="H6" s="114" t="s">
        <v>15</v>
      </c>
    </row>
    <row r="7" spans="1:8" s="3" customFormat="1" ht="78" x14ac:dyDescent="0.35">
      <c r="A7" s="97" t="s">
        <v>8</v>
      </c>
      <c r="B7" s="114" t="s">
        <v>244</v>
      </c>
      <c r="C7" s="69"/>
      <c r="D7" s="69"/>
      <c r="E7" s="113" t="s">
        <v>8</v>
      </c>
      <c r="F7" s="114" t="s">
        <v>249</v>
      </c>
      <c r="G7" s="114" t="s">
        <v>30</v>
      </c>
      <c r="H7" s="114" t="s">
        <v>31</v>
      </c>
    </row>
    <row r="8" spans="1:8" s="3" customFormat="1" ht="117" x14ac:dyDescent="0.35">
      <c r="A8" s="97" t="s">
        <v>9</v>
      </c>
      <c r="B8" s="114" t="s">
        <v>245</v>
      </c>
      <c r="C8" s="69"/>
      <c r="D8" s="69"/>
      <c r="E8" s="169" t="s">
        <v>9</v>
      </c>
      <c r="F8" s="117" t="s">
        <v>253</v>
      </c>
      <c r="G8" s="170" t="s">
        <v>14</v>
      </c>
      <c r="H8" s="117" t="s">
        <v>250</v>
      </c>
    </row>
    <row r="9" spans="1:8" s="3" customFormat="1" ht="39" x14ac:dyDescent="0.35">
      <c r="A9" s="69"/>
      <c r="B9" s="69"/>
      <c r="C9" s="69"/>
      <c r="D9" s="69"/>
      <c r="E9" s="169"/>
      <c r="F9" s="117" t="s">
        <v>251</v>
      </c>
      <c r="G9" s="170"/>
      <c r="H9" s="98" t="s">
        <v>252</v>
      </c>
    </row>
    <row r="10" spans="1:8" s="3" customFormat="1" x14ac:dyDescent="0.35">
      <c r="A10" s="69"/>
      <c r="B10" s="69"/>
      <c r="C10" s="69"/>
      <c r="D10" s="69"/>
      <c r="E10" s="69" t="s">
        <v>24</v>
      </c>
      <c r="F10" s="112"/>
      <c r="G10" s="112"/>
      <c r="H10" s="112"/>
    </row>
    <row r="11" spans="1:8" s="3" customFormat="1" x14ac:dyDescent="0.35">
      <c r="A11" s="69"/>
      <c r="B11" s="69"/>
      <c r="C11" s="69"/>
      <c r="D11" s="69"/>
      <c r="E11" s="69" t="s">
        <v>254</v>
      </c>
      <c r="F11" s="112"/>
      <c r="G11" s="112"/>
      <c r="H11" s="112"/>
    </row>
    <row r="12" spans="1:8" x14ac:dyDescent="0.35">
      <c r="A12" s="112"/>
      <c r="B12" s="112"/>
      <c r="C12" s="112"/>
      <c r="D12" s="112"/>
      <c r="E12" s="112"/>
      <c r="F12" s="112"/>
      <c r="G12" s="112"/>
      <c r="H12" s="112"/>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04B6-F362-4E3B-BFC5-CC8816001F61}">
  <sheetPr>
    <tabColor rgb="FFFFFF00"/>
  </sheetPr>
  <dimension ref="A1:H983"/>
  <sheetViews>
    <sheetView zoomScaleNormal="100" workbookViewId="0"/>
  </sheetViews>
  <sheetFormatPr defaultColWidth="13.7265625" defaultRowHeight="14.5" x14ac:dyDescent="0.35"/>
  <cols>
    <col min="1" max="1" width="16.453125" customWidth="1"/>
    <col min="2" max="2" width="25.54296875" customWidth="1"/>
    <col min="3" max="3" width="21.54296875" style="168" customWidth="1"/>
    <col min="4" max="4" width="19.7265625" customWidth="1"/>
    <col min="5" max="26" width="8.26953125" customWidth="1"/>
  </cols>
  <sheetData>
    <row r="1" spans="1:6" ht="14.25" customHeight="1" x14ac:dyDescent="0.4">
      <c r="A1" s="136"/>
      <c r="B1" s="137"/>
      <c r="C1" s="138"/>
      <c r="D1" s="137"/>
      <c r="E1" s="139"/>
    </row>
    <row r="2" spans="1:6" ht="14.25" customHeight="1" x14ac:dyDescent="0.5">
      <c r="A2" s="140" t="s">
        <v>403</v>
      </c>
      <c r="B2" s="137"/>
      <c r="C2" s="138"/>
      <c r="D2" s="137"/>
      <c r="E2" s="139"/>
    </row>
    <row r="3" spans="1:6" ht="14.25" customHeight="1" x14ac:dyDescent="0.35">
      <c r="A3" s="184" t="s">
        <v>404</v>
      </c>
      <c r="B3" s="141" t="s">
        <v>27</v>
      </c>
      <c r="C3" s="141" t="s">
        <v>28</v>
      </c>
      <c r="D3" s="186" t="s">
        <v>405</v>
      </c>
      <c r="E3" s="181"/>
      <c r="F3" s="139"/>
    </row>
    <row r="4" spans="1:6" ht="35.25" customHeight="1" x14ac:dyDescent="0.35">
      <c r="A4" s="185"/>
      <c r="B4" s="142">
        <v>44665</v>
      </c>
      <c r="C4" s="143" t="s">
        <v>3</v>
      </c>
      <c r="D4" s="180">
        <f>12+13+19+20+6+3</f>
        <v>73</v>
      </c>
      <c r="E4" s="181"/>
      <c r="F4" s="139"/>
    </row>
    <row r="5" spans="1:6" ht="14.25" customHeight="1" x14ac:dyDescent="0.35">
      <c r="A5" s="187" t="s">
        <v>406</v>
      </c>
      <c r="B5" s="188" t="s">
        <v>407</v>
      </c>
      <c r="C5" s="189"/>
      <c r="D5" s="192" t="s">
        <v>408</v>
      </c>
      <c r="E5" s="192" t="s">
        <v>409</v>
      </c>
      <c r="F5" s="139"/>
    </row>
    <row r="6" spans="1:6" ht="14.25" customHeight="1" x14ac:dyDescent="0.35">
      <c r="A6" s="185"/>
      <c r="B6" s="190"/>
      <c r="C6" s="191"/>
      <c r="D6" s="185"/>
      <c r="E6" s="185"/>
      <c r="F6" s="139"/>
    </row>
    <row r="7" spans="1:6" ht="14.25" customHeight="1" x14ac:dyDescent="0.45">
      <c r="A7" s="144" t="s">
        <v>410</v>
      </c>
      <c r="B7" s="145" t="s">
        <v>411</v>
      </c>
      <c r="C7" s="146"/>
      <c r="D7" s="147">
        <v>43811</v>
      </c>
      <c r="E7" s="148" t="s">
        <v>412</v>
      </c>
      <c r="F7" s="139"/>
    </row>
    <row r="8" spans="1:6" ht="14.25" customHeight="1" x14ac:dyDescent="0.45">
      <c r="A8" s="149" t="s">
        <v>413</v>
      </c>
      <c r="B8" s="146"/>
      <c r="C8" s="150"/>
      <c r="D8" s="151">
        <v>3</v>
      </c>
      <c r="E8" s="152" t="s">
        <v>414</v>
      </c>
      <c r="F8" s="139"/>
    </row>
    <row r="9" spans="1:6" ht="14.25" customHeight="1" x14ac:dyDescent="0.45">
      <c r="A9" s="149" t="s">
        <v>415</v>
      </c>
      <c r="B9" s="153"/>
      <c r="C9" s="154"/>
      <c r="D9" s="151">
        <v>3</v>
      </c>
      <c r="E9" s="152" t="s">
        <v>416</v>
      </c>
      <c r="F9" s="139"/>
    </row>
    <row r="10" spans="1:6" ht="14.25" customHeight="1" x14ac:dyDescent="0.45">
      <c r="A10" s="149" t="s">
        <v>417</v>
      </c>
      <c r="B10" s="153"/>
      <c r="C10" s="154"/>
      <c r="D10" s="151">
        <v>3</v>
      </c>
      <c r="E10" s="152" t="s">
        <v>416</v>
      </c>
      <c r="F10" s="139"/>
    </row>
    <row r="11" spans="1:6" ht="14.25" customHeight="1" x14ac:dyDescent="0.45">
      <c r="A11" s="149" t="s">
        <v>418</v>
      </c>
      <c r="B11" s="146"/>
      <c r="C11" s="150"/>
      <c r="D11" s="151">
        <v>3</v>
      </c>
      <c r="E11" s="152" t="s">
        <v>414</v>
      </c>
      <c r="F11" s="139"/>
    </row>
    <row r="12" spans="1:6" ht="14.25" customHeight="1" x14ac:dyDescent="0.45">
      <c r="A12" s="144" t="s">
        <v>419</v>
      </c>
      <c r="B12" s="146" t="s">
        <v>411</v>
      </c>
      <c r="C12" s="146"/>
      <c r="D12" s="146" t="s">
        <v>420</v>
      </c>
      <c r="E12" s="148" t="s">
        <v>412</v>
      </c>
      <c r="F12" s="139"/>
    </row>
    <row r="13" spans="1:6" ht="46.5" customHeight="1" x14ac:dyDescent="0.45">
      <c r="A13" s="149" t="s">
        <v>421</v>
      </c>
      <c r="B13" s="153"/>
      <c r="C13" s="150" t="s">
        <v>422</v>
      </c>
      <c r="D13" s="151">
        <v>1</v>
      </c>
      <c r="E13" s="152" t="s">
        <v>416</v>
      </c>
      <c r="F13" s="139"/>
    </row>
    <row r="14" spans="1:6" ht="26.25" customHeight="1" x14ac:dyDescent="0.45">
      <c r="A14" s="149" t="s">
        <v>423</v>
      </c>
      <c r="B14" s="146"/>
      <c r="C14" s="154"/>
      <c r="D14" s="151">
        <v>3</v>
      </c>
      <c r="E14" s="152" t="s">
        <v>416</v>
      </c>
      <c r="F14" s="139"/>
    </row>
    <row r="15" spans="1:6" ht="14.25" customHeight="1" x14ac:dyDescent="0.45">
      <c r="A15" s="149" t="s">
        <v>424</v>
      </c>
      <c r="B15" s="146"/>
      <c r="C15" s="154"/>
      <c r="D15" s="151">
        <v>3</v>
      </c>
      <c r="E15" s="152" t="s">
        <v>416</v>
      </c>
      <c r="F15" s="139"/>
    </row>
    <row r="16" spans="1:6" ht="14.25" customHeight="1" x14ac:dyDescent="0.45">
      <c r="A16" s="149" t="s">
        <v>425</v>
      </c>
      <c r="B16" s="146"/>
      <c r="C16" s="154"/>
      <c r="D16" s="151">
        <v>3</v>
      </c>
      <c r="E16" s="152" t="s">
        <v>416</v>
      </c>
      <c r="F16" s="139"/>
    </row>
    <row r="17" spans="1:6" ht="14.25" customHeight="1" x14ac:dyDescent="0.45">
      <c r="A17" s="149" t="s">
        <v>426</v>
      </c>
      <c r="B17" s="146"/>
      <c r="C17" s="154"/>
      <c r="D17" s="151">
        <v>3</v>
      </c>
      <c r="E17" s="152" t="s">
        <v>416</v>
      </c>
      <c r="F17" s="139"/>
    </row>
    <row r="18" spans="1:6" ht="14.25" customHeight="1" x14ac:dyDescent="0.45">
      <c r="A18" s="155" t="s">
        <v>427</v>
      </c>
      <c r="B18" s="146" t="s">
        <v>411</v>
      </c>
      <c r="C18" s="146"/>
      <c r="D18" s="146" t="s">
        <v>428</v>
      </c>
      <c r="E18" s="148" t="s">
        <v>412</v>
      </c>
      <c r="F18" s="139"/>
    </row>
    <row r="19" spans="1:6" ht="14.25" customHeight="1" x14ac:dyDescent="0.45">
      <c r="A19" s="149" t="s">
        <v>429</v>
      </c>
      <c r="B19" s="146"/>
      <c r="C19" s="154"/>
      <c r="D19" s="151">
        <v>3</v>
      </c>
      <c r="E19" s="152" t="s">
        <v>416</v>
      </c>
      <c r="F19" s="139"/>
    </row>
    <row r="20" spans="1:6" ht="14.25" customHeight="1" x14ac:dyDescent="0.45">
      <c r="A20" s="149" t="s">
        <v>430</v>
      </c>
      <c r="B20" s="146"/>
      <c r="C20" s="154" t="s">
        <v>431</v>
      </c>
      <c r="D20" s="151">
        <v>2</v>
      </c>
      <c r="E20" s="152" t="s">
        <v>416</v>
      </c>
      <c r="F20" s="139"/>
    </row>
    <row r="21" spans="1:6" ht="50.25" customHeight="1" x14ac:dyDescent="0.45">
      <c r="A21" s="149" t="s">
        <v>432</v>
      </c>
      <c r="B21" s="146"/>
      <c r="C21" s="150" t="s">
        <v>433</v>
      </c>
      <c r="D21" s="151">
        <v>2</v>
      </c>
      <c r="E21" s="152" t="s">
        <v>414</v>
      </c>
      <c r="F21" s="139"/>
    </row>
    <row r="22" spans="1:6" ht="14.25" customHeight="1" x14ac:dyDescent="0.45">
      <c r="A22" s="149" t="s">
        <v>434</v>
      </c>
      <c r="B22" s="146"/>
      <c r="C22" s="154"/>
      <c r="D22" s="151">
        <v>3</v>
      </c>
      <c r="E22" s="152" t="s">
        <v>416</v>
      </c>
      <c r="F22" s="139"/>
    </row>
    <row r="23" spans="1:6" ht="14.25" customHeight="1" x14ac:dyDescent="0.45">
      <c r="A23" s="149" t="s">
        <v>435</v>
      </c>
      <c r="B23" s="146"/>
      <c r="C23" s="154"/>
      <c r="D23" s="151">
        <v>3</v>
      </c>
      <c r="E23" s="152" t="s">
        <v>416</v>
      </c>
      <c r="F23" s="139"/>
    </row>
    <row r="24" spans="1:6" ht="14.25" customHeight="1" x14ac:dyDescent="0.45">
      <c r="A24" s="149" t="s">
        <v>436</v>
      </c>
      <c r="B24" s="146"/>
      <c r="C24" s="146"/>
      <c r="D24" s="146">
        <v>3</v>
      </c>
      <c r="E24" s="156" t="s">
        <v>416</v>
      </c>
      <c r="F24" s="139"/>
    </row>
    <row r="25" spans="1:6" ht="14.25" customHeight="1" x14ac:dyDescent="0.45">
      <c r="A25" s="149" t="s">
        <v>437</v>
      </c>
      <c r="B25" s="146"/>
      <c r="C25" s="146"/>
      <c r="D25" s="146">
        <v>3</v>
      </c>
      <c r="E25" s="152" t="s">
        <v>416</v>
      </c>
      <c r="F25" s="139"/>
    </row>
    <row r="26" spans="1:6" ht="14.25" customHeight="1" x14ac:dyDescent="0.45">
      <c r="A26" s="155" t="s">
        <v>438</v>
      </c>
      <c r="B26" s="146" t="s">
        <v>411</v>
      </c>
      <c r="C26" s="146"/>
      <c r="D26" s="146" t="s">
        <v>439</v>
      </c>
      <c r="E26" s="148" t="s">
        <v>412</v>
      </c>
      <c r="F26" s="139"/>
    </row>
    <row r="27" spans="1:6" ht="14.25" customHeight="1" x14ac:dyDescent="0.45">
      <c r="A27" s="149" t="s">
        <v>440</v>
      </c>
      <c r="B27" s="146"/>
      <c r="C27" s="154"/>
      <c r="D27" s="151">
        <v>3</v>
      </c>
      <c r="E27" s="152" t="s">
        <v>414</v>
      </c>
      <c r="F27" s="139"/>
    </row>
    <row r="28" spans="1:6" ht="14.25" customHeight="1" x14ac:dyDescent="0.45">
      <c r="A28" s="149" t="s">
        <v>441</v>
      </c>
      <c r="B28" s="146"/>
      <c r="C28" s="154"/>
      <c r="D28" s="151">
        <v>3</v>
      </c>
      <c r="E28" s="152" t="s">
        <v>414</v>
      </c>
      <c r="F28" s="139"/>
    </row>
    <row r="29" spans="1:6" ht="14.25" customHeight="1" x14ac:dyDescent="0.45">
      <c r="A29" s="149" t="s">
        <v>442</v>
      </c>
      <c r="B29" s="146"/>
      <c r="C29" s="154"/>
      <c r="D29" s="151">
        <v>3</v>
      </c>
      <c r="E29" s="152" t="s">
        <v>414</v>
      </c>
      <c r="F29" s="139"/>
    </row>
    <row r="30" spans="1:6" ht="23.25" customHeight="1" x14ac:dyDescent="0.45">
      <c r="A30" s="149" t="s">
        <v>443</v>
      </c>
      <c r="B30" s="146"/>
      <c r="C30" s="154" t="s">
        <v>444</v>
      </c>
      <c r="D30" s="151">
        <v>2</v>
      </c>
      <c r="E30" s="152" t="s">
        <v>416</v>
      </c>
      <c r="F30" s="139"/>
    </row>
    <row r="31" spans="1:6" ht="14.25" customHeight="1" x14ac:dyDescent="0.45">
      <c r="A31" s="149" t="s">
        <v>445</v>
      </c>
      <c r="B31" s="146"/>
      <c r="C31" s="154"/>
      <c r="D31" s="151">
        <v>3</v>
      </c>
      <c r="E31" s="152" t="s">
        <v>416</v>
      </c>
      <c r="F31" s="139"/>
    </row>
    <row r="32" spans="1:6" ht="14.25" customHeight="1" x14ac:dyDescent="0.45">
      <c r="A32" s="149" t="s">
        <v>446</v>
      </c>
      <c r="B32" s="146"/>
      <c r="C32" s="154"/>
      <c r="D32" s="151">
        <v>3</v>
      </c>
      <c r="E32" s="152" t="s">
        <v>416</v>
      </c>
      <c r="F32" s="139"/>
    </row>
    <row r="33" spans="1:8" ht="14.25" customHeight="1" x14ac:dyDescent="0.45">
      <c r="A33" s="149" t="s">
        <v>447</v>
      </c>
      <c r="B33" s="146"/>
      <c r="C33" s="150"/>
      <c r="D33" s="151">
        <v>3</v>
      </c>
      <c r="E33" s="152" t="s">
        <v>414</v>
      </c>
      <c r="F33" s="139"/>
    </row>
    <row r="34" spans="1:8" ht="14.25" customHeight="1" x14ac:dyDescent="0.45">
      <c r="A34" s="155" t="s">
        <v>448</v>
      </c>
      <c r="B34" s="146" t="s">
        <v>411</v>
      </c>
      <c r="C34" s="146"/>
      <c r="D34" s="147">
        <v>43988</v>
      </c>
      <c r="E34" s="148" t="s">
        <v>412</v>
      </c>
      <c r="F34" s="139"/>
    </row>
    <row r="35" spans="1:8" ht="14.25" customHeight="1" x14ac:dyDescent="0.45">
      <c r="A35" s="149" t="s">
        <v>449</v>
      </c>
      <c r="B35" s="146"/>
      <c r="C35" s="154"/>
      <c r="D35" s="151">
        <v>3</v>
      </c>
      <c r="E35" s="152" t="s">
        <v>416</v>
      </c>
      <c r="F35" s="139"/>
    </row>
    <row r="36" spans="1:8" ht="14.25" customHeight="1" x14ac:dyDescent="0.45">
      <c r="A36" s="149" t="s">
        <v>450</v>
      </c>
      <c r="B36" s="146"/>
      <c r="C36" s="154"/>
      <c r="D36" s="151">
        <v>3</v>
      </c>
      <c r="E36" s="152" t="s">
        <v>416</v>
      </c>
      <c r="F36" s="139"/>
    </row>
    <row r="37" spans="1:8" ht="14.25" customHeight="1" x14ac:dyDescent="0.45">
      <c r="A37" s="155" t="s">
        <v>451</v>
      </c>
      <c r="B37" s="146" t="s">
        <v>411</v>
      </c>
      <c r="C37" s="146"/>
      <c r="D37" s="147">
        <v>43619</v>
      </c>
      <c r="E37" s="148" t="s">
        <v>412</v>
      </c>
      <c r="F37" s="139"/>
    </row>
    <row r="38" spans="1:8" ht="14.25" customHeight="1" x14ac:dyDescent="0.45">
      <c r="A38" s="149" t="s">
        <v>452</v>
      </c>
      <c r="B38" s="146"/>
      <c r="C38" s="146"/>
      <c r="D38" s="151">
        <v>3</v>
      </c>
      <c r="E38" s="152" t="s">
        <v>416</v>
      </c>
      <c r="F38" s="139"/>
    </row>
    <row r="39" spans="1:8" ht="14.25" customHeight="1" x14ac:dyDescent="0.45">
      <c r="A39" s="149" t="s">
        <v>453</v>
      </c>
      <c r="B39" s="146"/>
      <c r="C39" s="146"/>
      <c r="D39" s="157" t="s">
        <v>454</v>
      </c>
      <c r="E39" s="156" t="s">
        <v>416</v>
      </c>
      <c r="F39" s="139"/>
    </row>
    <row r="40" spans="1:8" ht="27" customHeight="1" x14ac:dyDescent="0.45">
      <c r="A40" s="149" t="s">
        <v>455</v>
      </c>
      <c r="B40" s="146"/>
      <c r="C40" s="146"/>
      <c r="D40" s="157" t="s">
        <v>454</v>
      </c>
      <c r="E40" s="156" t="s">
        <v>416</v>
      </c>
      <c r="F40" s="139"/>
    </row>
    <row r="41" spans="1:8" ht="14.25" customHeight="1" x14ac:dyDescent="0.45">
      <c r="A41" s="149" t="s">
        <v>456</v>
      </c>
      <c r="B41" s="146"/>
      <c r="C41" s="146"/>
      <c r="D41" s="146">
        <v>0</v>
      </c>
      <c r="E41" s="156" t="s">
        <v>416</v>
      </c>
      <c r="F41" s="139"/>
    </row>
    <row r="42" spans="1:8" ht="14.25" customHeight="1" x14ac:dyDescent="0.35">
      <c r="A42" s="155" t="s">
        <v>457</v>
      </c>
      <c r="B42" s="180"/>
      <c r="C42" s="181"/>
      <c r="D42" s="158"/>
      <c r="E42" s="159" t="s">
        <v>412</v>
      </c>
      <c r="F42" s="139"/>
    </row>
    <row r="43" spans="1:8" ht="14.25" customHeight="1" x14ac:dyDescent="0.35">
      <c r="A43" s="160" t="s">
        <v>458</v>
      </c>
      <c r="B43" s="139"/>
      <c r="C43" s="161"/>
      <c r="D43" s="139"/>
      <c r="E43" s="139"/>
      <c r="F43" s="139"/>
    </row>
    <row r="44" spans="1:8" ht="14.25" customHeight="1" x14ac:dyDescent="0.35">
      <c r="A44" s="182" t="s">
        <v>459</v>
      </c>
      <c r="B44" s="183"/>
      <c r="C44" s="183"/>
      <c r="D44" s="183"/>
      <c r="E44" s="183"/>
      <c r="F44" s="162"/>
      <c r="G44" s="162"/>
      <c r="H44" s="162"/>
    </row>
    <row r="45" spans="1:8" ht="30" customHeight="1" x14ac:dyDescent="0.35">
      <c r="A45" s="183"/>
      <c r="B45" s="183"/>
      <c r="C45" s="183"/>
      <c r="D45" s="183"/>
      <c r="E45" s="183"/>
      <c r="F45" s="162"/>
      <c r="G45" s="162"/>
      <c r="H45" s="162"/>
    </row>
    <row r="46" spans="1:8" ht="14.25" customHeight="1" x14ac:dyDescent="0.35">
      <c r="A46" s="162"/>
      <c r="B46" s="162"/>
      <c r="C46" s="163"/>
      <c r="D46" s="162"/>
      <c r="E46" s="162"/>
      <c r="F46" s="162"/>
      <c r="G46" s="162"/>
      <c r="H46" s="162"/>
    </row>
    <row r="47" spans="1:8" ht="14.25" customHeight="1" x14ac:dyDescent="0.4">
      <c r="A47" s="137"/>
      <c r="B47" s="137"/>
      <c r="C47" s="138"/>
      <c r="D47" s="137"/>
      <c r="E47" s="137"/>
      <c r="F47" s="137"/>
      <c r="G47" s="137"/>
      <c r="H47" s="137"/>
    </row>
    <row r="48" spans="1:8" ht="14.25" customHeight="1" x14ac:dyDescent="0.4">
      <c r="A48" s="164" t="s">
        <v>460</v>
      </c>
      <c r="B48" s="162"/>
      <c r="C48" s="163"/>
      <c r="D48" s="160"/>
      <c r="E48" s="160"/>
      <c r="F48" s="160"/>
      <c r="G48" s="160"/>
      <c r="H48" s="137"/>
    </row>
    <row r="49" spans="1:8" ht="14.25" customHeight="1" x14ac:dyDescent="0.4">
      <c r="A49" s="164" t="s">
        <v>461</v>
      </c>
      <c r="B49" s="162"/>
      <c r="C49" s="163"/>
      <c r="D49" s="160"/>
      <c r="E49" s="160"/>
      <c r="F49" s="160"/>
      <c r="G49" s="160"/>
      <c r="H49" s="137"/>
    </row>
    <row r="50" spans="1:8" ht="14.25" customHeight="1" x14ac:dyDescent="0.4">
      <c r="A50" s="164" t="s">
        <v>462</v>
      </c>
      <c r="B50" s="162"/>
      <c r="C50" s="163"/>
      <c r="D50" s="162"/>
      <c r="E50" s="162"/>
      <c r="F50" s="160"/>
      <c r="G50" s="160"/>
      <c r="H50" s="137"/>
    </row>
    <row r="51" spans="1:8" ht="14.25" customHeight="1" x14ac:dyDescent="0.4">
      <c r="A51" s="165" t="s">
        <v>463</v>
      </c>
      <c r="B51" s="162"/>
      <c r="C51" s="163"/>
      <c r="D51" s="162"/>
      <c r="E51" s="162"/>
      <c r="F51" s="162"/>
      <c r="G51" s="162"/>
      <c r="H51" s="137"/>
    </row>
    <row r="52" spans="1:8" ht="14.25" customHeight="1" x14ac:dyDescent="0.4">
      <c r="A52" s="165" t="s">
        <v>464</v>
      </c>
      <c r="B52" s="162"/>
      <c r="C52" s="163"/>
      <c r="D52" s="162"/>
      <c r="E52" s="162"/>
      <c r="F52" s="162"/>
      <c r="G52" s="162"/>
      <c r="H52" s="137"/>
    </row>
    <row r="53" spans="1:8" ht="14.25" customHeight="1" x14ac:dyDescent="0.4">
      <c r="A53" s="165" t="s">
        <v>465</v>
      </c>
      <c r="B53" s="162"/>
      <c r="C53" s="163"/>
      <c r="D53" s="162"/>
      <c r="E53" s="162"/>
      <c r="F53" s="162"/>
      <c r="G53" s="162"/>
      <c r="H53" s="137"/>
    </row>
    <row r="54" spans="1:8" ht="14.25" customHeight="1" x14ac:dyDescent="0.4">
      <c r="A54" s="166" t="s">
        <v>466</v>
      </c>
      <c r="B54" s="160"/>
      <c r="C54" s="167"/>
      <c r="D54" s="160"/>
      <c r="E54" s="160"/>
      <c r="F54" s="160"/>
      <c r="G54" s="160"/>
      <c r="H54" s="137"/>
    </row>
    <row r="55" spans="1:8" ht="14.25" customHeight="1" x14ac:dyDescent="0.4">
      <c r="A55" s="165" t="s">
        <v>467</v>
      </c>
      <c r="B55" s="162"/>
      <c r="C55" s="163"/>
      <c r="D55" s="162"/>
      <c r="E55" s="162"/>
      <c r="F55" s="162"/>
      <c r="G55" s="162"/>
      <c r="H55" s="137"/>
    </row>
    <row r="56" spans="1:8" ht="14.25" customHeight="1" x14ac:dyDescent="0.35"/>
    <row r="57" spans="1:8" ht="14.25" customHeight="1" x14ac:dyDescent="0.35"/>
    <row r="58" spans="1:8" ht="14.25" customHeight="1" x14ac:dyDescent="0.35"/>
    <row r="59" spans="1:8" ht="14.25" customHeight="1" x14ac:dyDescent="0.35"/>
    <row r="60" spans="1:8" ht="14.25" customHeight="1" x14ac:dyDescent="0.35"/>
    <row r="61" spans="1:8" ht="14.25" customHeight="1" x14ac:dyDescent="0.35"/>
    <row r="62" spans="1:8" ht="14.25" customHeight="1" x14ac:dyDescent="0.35"/>
    <row r="63" spans="1:8" ht="14.25" customHeight="1" x14ac:dyDescent="0.35"/>
    <row r="64" spans="1:8"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sheetData>
  <mergeCells count="9">
    <mergeCell ref="B42:C42"/>
    <mergeCell ref="A44:E45"/>
    <mergeCell ref="A3:A4"/>
    <mergeCell ref="D3:E3"/>
    <mergeCell ref="D4:E4"/>
    <mergeCell ref="A5:A6"/>
    <mergeCell ref="B5:C6"/>
    <mergeCell ref="D5:D6"/>
    <mergeCell ref="E5:E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44"/>
  <sheetViews>
    <sheetView zoomScaleNormal="100" workbookViewId="0"/>
  </sheetViews>
  <sheetFormatPr defaultRowHeight="14.5" x14ac:dyDescent="0.35"/>
  <cols>
    <col min="1" max="1" width="16.453125" customWidth="1"/>
    <col min="2" max="2" width="19.81640625" customWidth="1"/>
  </cols>
  <sheetData>
    <row r="1" spans="1:4" s="17" customFormat="1" ht="15" x14ac:dyDescent="0.4">
      <c r="A1" s="18" t="s">
        <v>113</v>
      </c>
    </row>
    <row r="2" spans="1:4" s="17" customFormat="1" ht="15" x14ac:dyDescent="0.4">
      <c r="A2" s="18" t="s">
        <v>126</v>
      </c>
    </row>
    <row r="3" spans="1:4" ht="18" x14ac:dyDescent="0.5">
      <c r="A3" s="91" t="s">
        <v>168</v>
      </c>
      <c r="B3" s="44"/>
      <c r="C3" s="44"/>
      <c r="D3" s="44"/>
    </row>
    <row r="4" spans="1:4" x14ac:dyDescent="0.35">
      <c r="A4" s="44"/>
      <c r="B4" s="44"/>
      <c r="C4" s="44"/>
      <c r="D4" s="44"/>
    </row>
    <row r="5" spans="1:4" x14ac:dyDescent="0.35">
      <c r="A5" s="44"/>
      <c r="B5" s="44"/>
      <c r="C5" s="44"/>
      <c r="D5" s="44"/>
    </row>
    <row r="6" spans="1:4" x14ac:dyDescent="0.35">
      <c r="A6" s="44"/>
      <c r="B6" s="44"/>
      <c r="C6" s="44"/>
      <c r="D6" s="44"/>
    </row>
    <row r="7" spans="1:4" x14ac:dyDescent="0.35">
      <c r="A7" s="44"/>
      <c r="B7" s="44"/>
      <c r="C7" s="44"/>
      <c r="D7" s="44"/>
    </row>
    <row r="8" spans="1:4" x14ac:dyDescent="0.35">
      <c r="A8" s="44"/>
      <c r="B8" s="44"/>
      <c r="C8" s="44"/>
      <c r="D8" s="44"/>
    </row>
    <row r="9" spans="1:4" x14ac:dyDescent="0.35">
      <c r="A9" s="44"/>
      <c r="B9" s="44"/>
      <c r="C9" s="44"/>
      <c r="D9" s="44"/>
    </row>
    <row r="10" spans="1:4" x14ac:dyDescent="0.35">
      <c r="A10" s="44"/>
      <c r="B10" s="44"/>
      <c r="C10" s="44"/>
      <c r="D10" s="44"/>
    </row>
    <row r="11" spans="1:4" x14ac:dyDescent="0.35">
      <c r="A11" s="44"/>
      <c r="B11" s="44"/>
      <c r="C11" s="44"/>
      <c r="D11" s="44"/>
    </row>
    <row r="12" spans="1:4" ht="18" x14ac:dyDescent="0.5">
      <c r="A12" s="91" t="s">
        <v>169</v>
      </c>
      <c r="B12" s="44"/>
      <c r="C12" s="44"/>
      <c r="D12" s="44"/>
    </row>
    <row r="13" spans="1:4" x14ac:dyDescent="0.35">
      <c r="A13" s="44"/>
      <c r="B13" s="44"/>
      <c r="C13" s="44"/>
      <c r="D13" s="44"/>
    </row>
    <row r="14" spans="1:4" x14ac:dyDescent="0.35">
      <c r="A14" s="44"/>
      <c r="B14" s="44"/>
      <c r="C14" s="44"/>
      <c r="D14" s="44"/>
    </row>
    <row r="15" spans="1:4" x14ac:dyDescent="0.35">
      <c r="A15" s="44"/>
      <c r="B15" s="44"/>
      <c r="C15" s="44"/>
      <c r="D15" s="44"/>
    </row>
    <row r="16" spans="1:4" x14ac:dyDescent="0.35">
      <c r="A16" s="44"/>
      <c r="B16" s="44"/>
      <c r="C16" s="44"/>
      <c r="D16" s="44"/>
    </row>
    <row r="17" spans="1:4" x14ac:dyDescent="0.35">
      <c r="A17" s="44"/>
      <c r="B17" s="44"/>
      <c r="C17" s="44"/>
      <c r="D17" s="44"/>
    </row>
    <row r="18" spans="1:4" x14ac:dyDescent="0.35">
      <c r="A18" s="44"/>
      <c r="B18" s="44"/>
      <c r="C18" s="44"/>
      <c r="D18" s="44"/>
    </row>
    <row r="19" spans="1:4" x14ac:dyDescent="0.35">
      <c r="A19" s="44"/>
      <c r="B19" s="44"/>
      <c r="C19" s="44"/>
      <c r="D19" s="44"/>
    </row>
    <row r="20" spans="1:4" x14ac:dyDescent="0.35">
      <c r="A20" s="44"/>
      <c r="B20" s="44"/>
      <c r="C20" s="44"/>
      <c r="D20" s="44"/>
    </row>
    <row r="21" spans="1:4" x14ac:dyDescent="0.35">
      <c r="A21" s="44"/>
      <c r="B21" s="44"/>
      <c r="C21" s="44"/>
      <c r="D21" s="44"/>
    </row>
    <row r="22" spans="1:4" ht="18" x14ac:dyDescent="0.5">
      <c r="A22" s="91" t="s">
        <v>170</v>
      </c>
      <c r="B22" s="44"/>
      <c r="C22" s="44"/>
      <c r="D22" s="44"/>
    </row>
    <row r="23" spans="1:4" x14ac:dyDescent="0.35">
      <c r="A23" s="44"/>
      <c r="B23" s="44"/>
      <c r="C23" s="44"/>
      <c r="D23" s="44"/>
    </row>
    <row r="24" spans="1:4" x14ac:dyDescent="0.35">
      <c r="A24" s="44"/>
      <c r="B24" s="44"/>
      <c r="C24" s="44"/>
      <c r="D24" s="44"/>
    </row>
    <row r="25" spans="1:4" x14ac:dyDescent="0.35">
      <c r="A25" s="44"/>
      <c r="B25" s="44"/>
      <c r="C25" s="44"/>
      <c r="D25" s="44"/>
    </row>
    <row r="26" spans="1:4" x14ac:dyDescent="0.35">
      <c r="A26" s="44"/>
      <c r="B26" s="44"/>
      <c r="C26" s="44"/>
      <c r="D26" s="44"/>
    </row>
    <row r="27" spans="1:4" x14ac:dyDescent="0.35">
      <c r="A27" s="44"/>
      <c r="B27" s="44"/>
      <c r="C27" s="44"/>
      <c r="D27" s="44"/>
    </row>
    <row r="28" spans="1:4" x14ac:dyDescent="0.35">
      <c r="A28" s="44"/>
      <c r="B28" s="44"/>
      <c r="C28" s="44"/>
      <c r="D28" s="44"/>
    </row>
    <row r="29" spans="1:4" x14ac:dyDescent="0.35">
      <c r="A29" s="44"/>
      <c r="B29" s="44"/>
      <c r="C29" s="44"/>
      <c r="D29" s="44"/>
    </row>
    <row r="30" spans="1:4" x14ac:dyDescent="0.35">
      <c r="A30" s="44"/>
      <c r="B30" s="44"/>
      <c r="C30" s="44"/>
      <c r="D30" s="44"/>
    </row>
    <row r="31" spans="1:4" x14ac:dyDescent="0.35">
      <c r="A31" s="44"/>
      <c r="B31" s="44"/>
      <c r="C31" s="44"/>
      <c r="D31" s="44"/>
    </row>
    <row r="32" spans="1:4" x14ac:dyDescent="0.35">
      <c r="A32" s="44"/>
      <c r="B32" s="44"/>
      <c r="C32" s="44"/>
      <c r="D32" s="44"/>
    </row>
    <row r="33" spans="1:4" x14ac:dyDescent="0.35">
      <c r="A33" s="44"/>
      <c r="B33" s="44"/>
      <c r="C33" s="44"/>
      <c r="D33" s="44"/>
    </row>
    <row r="34" spans="1:4" x14ac:dyDescent="0.35">
      <c r="A34" s="44"/>
      <c r="B34" s="44"/>
      <c r="C34" s="44"/>
      <c r="D34" s="44"/>
    </row>
    <row r="35" spans="1:4" x14ac:dyDescent="0.35">
      <c r="A35" s="44"/>
      <c r="B35" s="44"/>
      <c r="C35" s="44"/>
      <c r="D35" s="44"/>
    </row>
    <row r="36" spans="1:4" x14ac:dyDescent="0.35">
      <c r="A36" s="44"/>
      <c r="B36" s="44"/>
      <c r="C36" s="44"/>
      <c r="D36" s="44"/>
    </row>
    <row r="37" spans="1:4" x14ac:dyDescent="0.35">
      <c r="A37" s="44"/>
      <c r="B37" s="44"/>
      <c r="C37" s="44"/>
      <c r="D37" s="44"/>
    </row>
    <row r="38" spans="1:4" x14ac:dyDescent="0.35">
      <c r="A38" s="44"/>
      <c r="B38" s="44"/>
      <c r="C38" s="44"/>
      <c r="D38" s="44"/>
    </row>
    <row r="39" spans="1:4" x14ac:dyDescent="0.35">
      <c r="A39" s="44"/>
      <c r="B39" s="44"/>
      <c r="C39" s="44"/>
      <c r="D39" s="44"/>
    </row>
    <row r="40" spans="1:4" x14ac:dyDescent="0.35">
      <c r="A40" s="44"/>
      <c r="B40" s="44"/>
      <c r="C40" s="44"/>
      <c r="D40" s="44"/>
    </row>
    <row r="41" spans="1:4" ht="16.5" x14ac:dyDescent="0.35">
      <c r="A41" s="54" t="s">
        <v>111</v>
      </c>
      <c r="B41" s="55"/>
      <c r="C41" s="56"/>
      <c r="D41" s="44"/>
    </row>
    <row r="42" spans="1:4" ht="43.5" x14ac:dyDescent="0.45">
      <c r="A42" s="57" t="s">
        <v>165</v>
      </c>
      <c r="B42" s="57" t="s">
        <v>394</v>
      </c>
      <c r="C42" s="34"/>
      <c r="D42" s="44"/>
    </row>
    <row r="43" spans="1:4" ht="43.5" x14ac:dyDescent="0.4">
      <c r="A43" s="57" t="s">
        <v>166</v>
      </c>
      <c r="B43" s="57" t="s">
        <v>394</v>
      </c>
      <c r="C43" s="70"/>
      <c r="D43" s="44"/>
    </row>
    <row r="44" spans="1:4" ht="43.5" x14ac:dyDescent="0.35">
      <c r="A44" s="57" t="s">
        <v>167</v>
      </c>
      <c r="B44" s="57" t="s">
        <v>395</v>
      </c>
      <c r="C44" s="44"/>
      <c r="D44" s="44"/>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sqref="A1:B1"/>
    </sheetView>
  </sheetViews>
  <sheetFormatPr defaultColWidth="8.81640625" defaultRowHeight="16.5" x14ac:dyDescent="0.45"/>
  <cols>
    <col min="1" max="1" width="48.453125" style="21" customWidth="1"/>
    <col min="2" max="2" width="80.1796875" style="21" customWidth="1"/>
    <col min="3" max="16384" width="8.81640625" style="21"/>
  </cols>
  <sheetData>
    <row r="1" spans="1:2" ht="18.5" thickBot="1" x14ac:dyDescent="0.5">
      <c r="A1" s="171" t="s">
        <v>105</v>
      </c>
      <c r="B1" s="172"/>
    </row>
    <row r="2" spans="1:2" ht="17" thickBot="1" x14ac:dyDescent="0.5">
      <c r="A2" s="14" t="s">
        <v>106</v>
      </c>
      <c r="B2" s="15" t="s">
        <v>107</v>
      </c>
    </row>
    <row r="3" spans="1:2" x14ac:dyDescent="0.45">
      <c r="A3" s="101" t="s">
        <v>160</v>
      </c>
      <c r="B3" s="102"/>
    </row>
    <row r="4" spans="1:2" ht="17" thickBot="1" x14ac:dyDescent="0.5">
      <c r="A4" s="103" t="e">
        <f>#REF!</f>
        <v>#REF!</v>
      </c>
      <c r="B4" s="103" t="e">
        <f>#REF!</f>
        <v>#REF!</v>
      </c>
    </row>
    <row r="5" spans="1:2" ht="17" thickBot="1" x14ac:dyDescent="0.5">
      <c r="A5" s="103" t="e">
        <f>#REF!</f>
        <v>#REF!</v>
      </c>
      <c r="B5" s="103" t="e">
        <f>#REF!</f>
        <v>#REF!</v>
      </c>
    </row>
    <row r="6" spans="1:2" ht="26.5" thickBot="1" x14ac:dyDescent="0.5">
      <c r="A6" s="104" t="s">
        <v>161</v>
      </c>
      <c r="B6" s="105"/>
    </row>
    <row r="7" spans="1:2" ht="26.5" thickBot="1" x14ac:dyDescent="0.5">
      <c r="A7" s="105" t="str">
        <f>'2(Products)'!A82</f>
        <v>2A) Volume and coverage of available data products</v>
      </c>
      <c r="B7" s="105" t="str">
        <f>'2(Products)'!B82</f>
        <v>Data products consisting primarily of points and lines have no coverage and are thus omitted. Total volume is based on a compressed file format.</v>
      </c>
    </row>
    <row r="8" spans="1:2" ht="26.5" thickBot="1" x14ac:dyDescent="0.5">
      <c r="A8" s="105" t="str">
        <f>'2(Products)'!A83</f>
        <v>2B) Usage of data products in this quarter</v>
      </c>
      <c r="B8" s="105" t="str">
        <f>'2(Products)'!B83</f>
        <v>Map requets are implicit in WMS stats. The numbers are fluctuating a lot. Generally the usage goes up around new releases and now when there has not been updates for a longer period</v>
      </c>
    </row>
    <row r="9" spans="1:2" ht="30.65" customHeight="1" thickBot="1" x14ac:dyDescent="0.5">
      <c r="A9" s="106" t="str">
        <f>'3(Data providers)'!A60</f>
        <v>3) Organisations supplying/ approached to supply data and data products</v>
      </c>
      <c r="B9" s="106" t="str">
        <f>'3(Data providers)'!B60</f>
        <v>No change since last report.</v>
      </c>
    </row>
    <row r="10" spans="1:2" ht="17" thickBot="1" x14ac:dyDescent="0.5">
      <c r="A10" s="107" t="str">
        <f>'4(Web services)'!A21</f>
        <v>4) Online 'Web' interfaces to access or view data</v>
      </c>
      <c r="B10" s="107" t="str">
        <f>'4(Web services)'!B21</f>
        <v>No change since last report.</v>
      </c>
    </row>
    <row r="11" spans="1:2" ht="26.5" thickBot="1" x14ac:dyDescent="0.5">
      <c r="A11" s="106" t="str">
        <f>'5(User stats)&amp;6(Use case stats)'!A91</f>
        <v>5) Statistics on information volunteered through download forms</v>
      </c>
      <c r="B11" s="106" t="str">
        <f>'5(User stats)&amp;6(Use case stats)'!B91</f>
        <v>Due to GDPR we do not register place of origin.</v>
      </c>
    </row>
    <row r="12" spans="1:2" ht="17" thickBot="1" x14ac:dyDescent="0.5">
      <c r="A12" s="107" t="str">
        <f>'5(User stats)&amp;6(Use case stats)'!A92</f>
        <v>6) Published use cases</v>
      </c>
      <c r="B12" s="107" t="str">
        <f>'5(User stats)&amp;6(Use case stats)'!B92</f>
        <v>None in this reporting period.</v>
      </c>
    </row>
    <row r="13" spans="1:2" ht="17" thickBot="1" x14ac:dyDescent="0.5">
      <c r="A13" s="106" t="str">
        <f>'8(User friendliness)'!A19</f>
        <v>8) Technical monitoring</v>
      </c>
      <c r="B13" s="106" t="str">
        <f>'8(User friendliness)'!B19</f>
        <v>Satisfactory both response time and up-time</v>
      </c>
    </row>
    <row r="14" spans="1:2" ht="17" thickBot="1" x14ac:dyDescent="0.5">
      <c r="A14" s="106" t="str">
        <f>'9-10-11(User stats)'!A42</f>
        <v>9) Visibility &amp; analytics for web pages</v>
      </c>
      <c r="B14" s="106" t="str">
        <f>'9-10-11(User stats)'!B42</f>
        <v>The dip in Oct.2020 was due to redesign of user interface.</v>
      </c>
    </row>
    <row r="15" spans="1:2" ht="17" thickBot="1" x14ac:dyDescent="0.5">
      <c r="A15" s="107" t="str">
        <f>'9-10-11(User stats)'!A43</f>
        <v>10) Visibility &amp; analytics for web sections</v>
      </c>
      <c r="B15" s="107" t="str">
        <f>'9-10-11(User stats)'!B43</f>
        <v>The dip in Oct.2020 was due to redesign of user interface.</v>
      </c>
    </row>
    <row r="16" spans="1:2" ht="17" thickBot="1" x14ac:dyDescent="0.5">
      <c r="A16" s="106" t="str">
        <f>'9-10-11(User stats)'!A44</f>
        <v>11) Average visit duration for web pages</v>
      </c>
      <c r="B16" s="106" t="str">
        <f>'9-10-11(User stats)'!B44</f>
        <v>The increase in Jan.2022 is a special case.</v>
      </c>
    </row>
    <row r="17" spans="1:1" x14ac:dyDescent="0.45">
      <c r="A17" s="16"/>
    </row>
    <row r="18" spans="1:1" x14ac:dyDescent="0.45">
      <c r="A18" s="1"/>
    </row>
    <row r="19" spans="1:1" x14ac:dyDescent="0.45">
      <c r="A19" s="1"/>
    </row>
    <row r="20" spans="1:1" x14ac:dyDescent="0.45">
      <c r="A20" s="1"/>
    </row>
    <row r="21" spans="1:1" x14ac:dyDescent="0.45">
      <c r="A21" s="1"/>
    </row>
    <row r="22" spans="1:1" x14ac:dyDescent="0.45">
      <c r="A22" s="1"/>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7"/>
  <sheetViews>
    <sheetView zoomScale="85" zoomScaleNormal="85" workbookViewId="0"/>
  </sheetViews>
  <sheetFormatPr defaultColWidth="9.1796875" defaultRowHeight="16.5" x14ac:dyDescent="0.35"/>
  <cols>
    <col min="1" max="1" width="15.81640625" style="33" customWidth="1"/>
    <col min="2" max="2" width="16.54296875" style="33" customWidth="1"/>
    <col min="3" max="3" width="14.453125" style="33" customWidth="1"/>
    <col min="4" max="4" width="16.54296875" style="33" customWidth="1"/>
    <col min="5" max="5" width="17.81640625" style="33" customWidth="1"/>
    <col min="6" max="6" width="16.1796875" style="33" customWidth="1"/>
    <col min="7" max="7" width="14.81640625" style="33" customWidth="1"/>
    <col min="8" max="8" width="15" style="33" customWidth="1"/>
    <col min="9" max="9" width="16.453125" style="33" customWidth="1"/>
    <col min="10" max="10" width="13" style="33" customWidth="1"/>
    <col min="11" max="11" width="18.81640625" style="33" customWidth="1"/>
    <col min="12" max="13" width="14.1796875" style="33" customWidth="1"/>
    <col min="14" max="14" width="15.1796875" style="33" customWidth="1"/>
    <col min="15" max="18" width="16.1796875" style="33" customWidth="1"/>
    <col min="19" max="19" width="16.54296875" style="33" customWidth="1"/>
    <col min="20" max="20" width="20" style="33" customWidth="1"/>
    <col min="21" max="21" width="12.1796875" style="33" bestFit="1" customWidth="1"/>
    <col min="22" max="22" width="9.1796875" style="33"/>
    <col min="23" max="23" width="10.1796875" style="33" customWidth="1"/>
    <col min="24" max="24" width="12" style="33" customWidth="1"/>
    <col min="25" max="16384" width="9.1796875" style="33"/>
  </cols>
  <sheetData>
    <row r="1" spans="1:19" ht="18" x14ac:dyDescent="0.35">
      <c r="A1" s="32" t="s">
        <v>151</v>
      </c>
    </row>
    <row r="2" spans="1:19" s="34" customFormat="1" x14ac:dyDescent="0.45">
      <c r="A2" s="18" t="s">
        <v>127</v>
      </c>
    </row>
    <row r="3" spans="1:19" s="35" customFormat="1" ht="15" x14ac:dyDescent="0.4">
      <c r="A3" s="18" t="s">
        <v>126</v>
      </c>
    </row>
    <row r="4" spans="1:19" s="37" customFormat="1" x14ac:dyDescent="0.35">
      <c r="A4" s="36" t="s">
        <v>152</v>
      </c>
    </row>
    <row r="5" spans="1:19" ht="32.25" customHeight="1" x14ac:dyDescent="0.4">
      <c r="A5" s="38" t="s">
        <v>27</v>
      </c>
      <c r="B5" s="38" t="s">
        <v>28</v>
      </c>
      <c r="C5" s="38" t="s">
        <v>37</v>
      </c>
      <c r="H5" s="39"/>
      <c r="I5" s="39"/>
      <c r="J5" s="39"/>
      <c r="K5" s="39"/>
      <c r="L5" s="39"/>
      <c r="M5" s="39"/>
      <c r="N5" s="39"/>
      <c r="O5" s="39"/>
      <c r="P5" s="39"/>
      <c r="Q5" s="39"/>
      <c r="R5" s="39"/>
      <c r="S5" s="39"/>
    </row>
    <row r="6" spans="1:19" ht="18" customHeight="1" x14ac:dyDescent="0.35">
      <c r="A6" s="120">
        <v>44757</v>
      </c>
      <c r="B6" s="121" t="s">
        <v>264</v>
      </c>
      <c r="C6" s="40"/>
      <c r="E6" s="39"/>
      <c r="F6" s="39"/>
      <c r="G6" s="39"/>
      <c r="H6" s="39"/>
      <c r="I6" s="39"/>
      <c r="J6" s="39"/>
      <c r="K6" s="39"/>
      <c r="L6" s="39"/>
      <c r="M6" s="39"/>
      <c r="N6" s="39"/>
      <c r="O6" s="39"/>
      <c r="P6" s="39"/>
      <c r="Q6" s="39"/>
      <c r="R6" s="39"/>
      <c r="S6" s="39"/>
    </row>
    <row r="8" spans="1:19" ht="72.5" x14ac:dyDescent="0.4">
      <c r="A8" s="31" t="s">
        <v>195</v>
      </c>
      <c r="B8" s="41" t="s">
        <v>197</v>
      </c>
      <c r="C8" s="41" t="s">
        <v>198</v>
      </c>
      <c r="D8" s="41" t="s">
        <v>199</v>
      </c>
      <c r="E8" s="41" t="s">
        <v>200</v>
      </c>
    </row>
    <row r="9" spans="1:19" x14ac:dyDescent="0.35">
      <c r="A9" s="42"/>
      <c r="B9" s="43"/>
      <c r="C9" s="43"/>
      <c r="D9" s="43"/>
      <c r="E9" s="43"/>
    </row>
    <row r="10" spans="1:19" x14ac:dyDescent="0.35">
      <c r="A10" s="42"/>
      <c r="B10" s="43"/>
      <c r="C10" s="43"/>
      <c r="D10" s="43"/>
      <c r="E10" s="43"/>
    </row>
    <row r="11" spans="1:19" x14ac:dyDescent="0.35">
      <c r="A11" s="42"/>
      <c r="B11" s="43"/>
      <c r="C11" s="43"/>
      <c r="D11" s="43"/>
      <c r="E11" s="43"/>
    </row>
    <row r="12" spans="1:19" x14ac:dyDescent="0.35">
      <c r="A12" s="42"/>
      <c r="B12" s="43"/>
      <c r="C12" s="43"/>
      <c r="D12" s="43"/>
      <c r="E12" s="43"/>
    </row>
    <row r="13" spans="1:19" x14ac:dyDescent="0.35">
      <c r="A13" s="42"/>
      <c r="B13" s="43"/>
      <c r="C13" s="43"/>
      <c r="D13" s="43"/>
      <c r="E13" s="43"/>
    </row>
    <row r="14" spans="1:19" x14ac:dyDescent="0.35">
      <c r="A14" s="42"/>
      <c r="B14" s="43"/>
      <c r="C14" s="43"/>
      <c r="D14" s="43"/>
      <c r="E14" s="43"/>
    </row>
    <row r="15" spans="1:19" x14ac:dyDescent="0.35">
      <c r="A15" s="42"/>
      <c r="B15" s="43"/>
      <c r="C15" s="43"/>
      <c r="D15" s="43"/>
      <c r="E15" s="43"/>
    </row>
    <row r="16" spans="1:19" x14ac:dyDescent="0.35">
      <c r="A16" s="42"/>
      <c r="B16" s="43"/>
      <c r="C16" s="43"/>
      <c r="D16" s="43"/>
      <c r="E16" s="43"/>
    </row>
    <row r="17" spans="1:19" s="44" customFormat="1" ht="14.5" x14ac:dyDescent="0.35"/>
    <row r="18" spans="1:19" s="44" customFormat="1" ht="18" x14ac:dyDescent="0.5">
      <c r="A18" s="38" t="s">
        <v>255</v>
      </c>
      <c r="B18" s="176" t="s">
        <v>196</v>
      </c>
      <c r="C18" s="177"/>
      <c r="D18" s="177"/>
      <c r="E18" s="177"/>
      <c r="F18" s="177"/>
      <c r="G18" s="177"/>
      <c r="H18" s="177"/>
      <c r="I18" s="177"/>
      <c r="J18" s="177"/>
      <c r="K18" s="177"/>
      <c r="L18" s="177"/>
      <c r="M18" s="177"/>
      <c r="N18" s="177"/>
      <c r="O18" s="177"/>
      <c r="P18" s="177"/>
      <c r="Q18" s="177"/>
      <c r="R18" s="177"/>
      <c r="S18" s="177"/>
    </row>
    <row r="19" spans="1:19" s="44" customFormat="1" ht="93.65" customHeight="1" x14ac:dyDescent="0.4">
      <c r="A19" s="40" t="s">
        <v>263</v>
      </c>
      <c r="B19" s="173" t="s">
        <v>240</v>
      </c>
      <c r="C19" s="175"/>
      <c r="D19" s="178" t="s">
        <v>258</v>
      </c>
      <c r="E19" s="179"/>
      <c r="F19" s="173" t="s">
        <v>236</v>
      </c>
      <c r="G19" s="175"/>
      <c r="H19" s="173" t="s">
        <v>237</v>
      </c>
      <c r="I19" s="175"/>
      <c r="J19" s="173" t="s">
        <v>239</v>
      </c>
      <c r="K19" s="175"/>
      <c r="L19" s="173" t="s">
        <v>238</v>
      </c>
      <c r="M19" s="175"/>
      <c r="N19" s="178" t="s">
        <v>241</v>
      </c>
      <c r="O19" s="179"/>
      <c r="P19" s="178" t="s">
        <v>242</v>
      </c>
      <c r="Q19" s="179"/>
      <c r="R19" s="178" t="s">
        <v>243</v>
      </c>
      <c r="S19" s="179"/>
    </row>
    <row r="20" spans="1:19" s="44" customFormat="1" ht="72.5" x14ac:dyDescent="0.4">
      <c r="A20" s="31" t="s">
        <v>195</v>
      </c>
      <c r="B20" s="29" t="s">
        <v>259</v>
      </c>
      <c r="C20" s="29" t="s">
        <v>190</v>
      </c>
      <c r="D20" s="29" t="s">
        <v>259</v>
      </c>
      <c r="E20" s="29" t="s">
        <v>190</v>
      </c>
      <c r="F20" s="29" t="s">
        <v>259</v>
      </c>
      <c r="G20" s="29" t="s">
        <v>190</v>
      </c>
      <c r="H20" s="29" t="s">
        <v>259</v>
      </c>
      <c r="I20" s="29" t="s">
        <v>190</v>
      </c>
      <c r="J20" s="29" t="s">
        <v>259</v>
      </c>
      <c r="K20" s="29" t="s">
        <v>190</v>
      </c>
      <c r="L20" s="29" t="s">
        <v>259</v>
      </c>
      <c r="M20" s="29" t="s">
        <v>190</v>
      </c>
      <c r="N20" s="29" t="s">
        <v>259</v>
      </c>
      <c r="O20" s="29" t="s">
        <v>190</v>
      </c>
      <c r="P20" s="29" t="s">
        <v>259</v>
      </c>
      <c r="Q20" s="29" t="s">
        <v>190</v>
      </c>
      <c r="R20" s="29" t="s">
        <v>259</v>
      </c>
      <c r="S20" s="29" t="s">
        <v>190</v>
      </c>
    </row>
    <row r="21" spans="1:19" s="44" customFormat="1" ht="14.5" x14ac:dyDescent="0.35">
      <c r="A21" s="42"/>
      <c r="B21" s="45"/>
      <c r="C21" s="45"/>
      <c r="D21" s="45"/>
      <c r="E21" s="45"/>
      <c r="F21" s="45"/>
      <c r="G21" s="45"/>
      <c r="H21" s="45"/>
      <c r="I21" s="45"/>
      <c r="J21" s="45"/>
      <c r="K21" s="45"/>
      <c r="L21" s="45"/>
      <c r="M21" s="45"/>
      <c r="N21" s="45"/>
      <c r="O21" s="45"/>
      <c r="P21" s="45"/>
      <c r="Q21" s="45"/>
      <c r="R21" s="45"/>
      <c r="S21" s="45"/>
    </row>
    <row r="22" spans="1:19" s="44" customFormat="1" ht="14.5" x14ac:dyDescent="0.35">
      <c r="A22" s="42"/>
      <c r="B22" s="45"/>
      <c r="C22" s="45"/>
      <c r="D22" s="45"/>
      <c r="E22" s="45"/>
      <c r="F22" s="45"/>
      <c r="G22" s="45"/>
      <c r="H22" s="45"/>
      <c r="I22" s="45"/>
      <c r="J22" s="45"/>
      <c r="K22" s="45"/>
      <c r="L22" s="45"/>
      <c r="M22" s="45"/>
      <c r="N22" s="45"/>
      <c r="O22" s="45"/>
      <c r="P22" s="45"/>
      <c r="Q22" s="45"/>
      <c r="R22" s="45"/>
      <c r="S22" s="45"/>
    </row>
    <row r="23" spans="1:19" s="44" customFormat="1" ht="14.5" x14ac:dyDescent="0.35">
      <c r="A23" s="42"/>
      <c r="B23" s="45"/>
      <c r="C23" s="45"/>
      <c r="D23" s="45"/>
      <c r="E23" s="45"/>
      <c r="F23" s="45"/>
      <c r="G23" s="45"/>
      <c r="H23" s="45"/>
      <c r="I23" s="45"/>
      <c r="J23" s="45"/>
      <c r="K23" s="45"/>
      <c r="L23" s="45"/>
      <c r="M23" s="45"/>
      <c r="N23" s="45"/>
      <c r="O23" s="45"/>
      <c r="P23" s="45"/>
      <c r="Q23" s="45"/>
      <c r="R23" s="45"/>
      <c r="S23" s="45"/>
    </row>
    <row r="24" spans="1:19" s="44" customFormat="1" ht="14.5" x14ac:dyDescent="0.35">
      <c r="A24" s="42"/>
      <c r="B24" s="45"/>
      <c r="C24" s="45"/>
      <c r="D24" s="45"/>
      <c r="E24" s="45"/>
      <c r="F24" s="45"/>
      <c r="G24" s="45"/>
      <c r="H24" s="45"/>
      <c r="I24" s="45"/>
      <c r="J24" s="45"/>
      <c r="K24" s="45"/>
      <c r="L24" s="45"/>
      <c r="M24" s="45"/>
      <c r="N24" s="45"/>
      <c r="O24" s="45"/>
      <c r="P24" s="45"/>
      <c r="Q24" s="45"/>
      <c r="R24" s="45"/>
      <c r="S24" s="45"/>
    </row>
    <row r="25" spans="1:19" s="44" customFormat="1" ht="14.5" x14ac:dyDescent="0.35">
      <c r="A25" s="42"/>
      <c r="B25" s="45"/>
      <c r="C25" s="45"/>
      <c r="D25" s="45"/>
      <c r="E25" s="45"/>
      <c r="F25" s="45"/>
      <c r="G25" s="45"/>
      <c r="H25" s="45"/>
      <c r="I25" s="45"/>
      <c r="J25" s="45"/>
      <c r="K25" s="45"/>
      <c r="L25" s="45"/>
      <c r="M25" s="45"/>
      <c r="N25" s="45"/>
      <c r="O25" s="45"/>
      <c r="P25" s="45"/>
      <c r="Q25" s="45"/>
      <c r="R25" s="45"/>
      <c r="S25" s="45"/>
    </row>
    <row r="26" spans="1:19" s="44" customFormat="1" ht="14.5" x14ac:dyDescent="0.35">
      <c r="A26" s="42"/>
      <c r="B26" s="45"/>
      <c r="C26" s="45"/>
      <c r="D26" s="45"/>
      <c r="E26" s="45"/>
      <c r="F26" s="45"/>
      <c r="G26" s="45"/>
      <c r="H26" s="45"/>
      <c r="I26" s="45"/>
      <c r="J26" s="45"/>
      <c r="K26" s="45"/>
      <c r="L26" s="45"/>
      <c r="M26" s="45"/>
      <c r="N26" s="45"/>
      <c r="O26" s="45"/>
      <c r="P26" s="45"/>
      <c r="Q26" s="45"/>
      <c r="R26" s="45"/>
      <c r="S26" s="45"/>
    </row>
    <row r="27" spans="1:19" s="44" customFormat="1" ht="14.5" x14ac:dyDescent="0.35">
      <c r="A27" s="42"/>
      <c r="B27" s="45"/>
      <c r="C27" s="45"/>
      <c r="D27" s="45"/>
      <c r="E27" s="45"/>
      <c r="F27" s="45"/>
      <c r="G27" s="45"/>
      <c r="H27" s="45"/>
      <c r="I27" s="45"/>
      <c r="J27" s="45"/>
      <c r="K27" s="45"/>
      <c r="L27" s="45"/>
      <c r="M27" s="45"/>
      <c r="N27" s="45"/>
      <c r="O27" s="45"/>
      <c r="P27" s="45"/>
      <c r="Q27" s="45"/>
      <c r="R27" s="45"/>
      <c r="S27" s="45"/>
    </row>
    <row r="28" spans="1:19" s="44" customFormat="1" ht="14.5" x14ac:dyDescent="0.35">
      <c r="A28" s="42"/>
      <c r="B28" s="45"/>
      <c r="C28" s="45"/>
      <c r="D28" s="45"/>
      <c r="E28" s="45"/>
      <c r="F28" s="45"/>
      <c r="G28" s="45"/>
      <c r="H28" s="45"/>
      <c r="I28" s="45"/>
      <c r="J28" s="45"/>
      <c r="K28" s="45"/>
      <c r="L28" s="45"/>
      <c r="M28" s="45"/>
      <c r="N28" s="45"/>
      <c r="O28" s="45"/>
      <c r="P28" s="45"/>
      <c r="Q28" s="45"/>
      <c r="R28" s="45"/>
      <c r="S28" s="45"/>
    </row>
    <row r="29" spans="1:19" s="47" customFormat="1" ht="14.5" x14ac:dyDescent="0.35">
      <c r="A29" s="46" t="s">
        <v>48</v>
      </c>
    </row>
    <row r="30" spans="1:19" x14ac:dyDescent="0.35">
      <c r="A30" s="48" t="s">
        <v>192</v>
      </c>
      <c r="B30" s="47"/>
      <c r="C30" s="47"/>
      <c r="D30" s="47"/>
      <c r="E30" s="47"/>
      <c r="F30" s="47"/>
      <c r="G30" s="47"/>
    </row>
    <row r="31" spans="1:19" x14ac:dyDescent="0.35">
      <c r="A31" s="30" t="s">
        <v>33</v>
      </c>
      <c r="B31" s="47"/>
      <c r="C31" s="47"/>
      <c r="D31" s="47"/>
      <c r="E31" s="47"/>
      <c r="F31" s="47"/>
      <c r="G31" s="47"/>
    </row>
    <row r="32" spans="1:19" x14ac:dyDescent="0.35">
      <c r="A32" s="30" t="s">
        <v>179</v>
      </c>
      <c r="B32" s="47"/>
      <c r="C32" s="47"/>
      <c r="D32" s="47"/>
      <c r="E32" s="47"/>
      <c r="F32" s="47"/>
      <c r="G32" s="47"/>
    </row>
    <row r="33" spans="1:20" x14ac:dyDescent="0.35">
      <c r="A33" s="30" t="s">
        <v>178</v>
      </c>
      <c r="B33" s="47"/>
      <c r="C33" s="47"/>
      <c r="D33" s="47"/>
      <c r="E33" s="47"/>
      <c r="F33" s="47"/>
      <c r="G33" s="47"/>
    </row>
    <row r="34" spans="1:20" x14ac:dyDescent="0.35">
      <c r="A34" s="30" t="s">
        <v>189</v>
      </c>
      <c r="B34" s="47"/>
      <c r="C34" s="47"/>
      <c r="D34" s="47"/>
      <c r="E34" s="47"/>
      <c r="F34" s="47"/>
      <c r="G34" s="47"/>
    </row>
    <row r="35" spans="1:20" x14ac:dyDescent="0.35">
      <c r="A35" s="30" t="s">
        <v>261</v>
      </c>
      <c r="B35" s="47"/>
      <c r="C35" s="47"/>
      <c r="D35" s="47"/>
      <c r="E35" s="47"/>
      <c r="F35" s="47"/>
      <c r="G35" s="47"/>
    </row>
    <row r="36" spans="1:20" x14ac:dyDescent="0.35">
      <c r="A36" s="119" t="s">
        <v>260</v>
      </c>
      <c r="B36" s="47"/>
      <c r="C36" s="47"/>
      <c r="D36" s="47"/>
      <c r="E36" s="47"/>
      <c r="F36" s="47"/>
      <c r="G36" s="47"/>
    </row>
    <row r="37" spans="1:20" x14ac:dyDescent="0.35">
      <c r="A37" s="30" t="s">
        <v>257</v>
      </c>
    </row>
    <row r="38" spans="1:20" x14ac:dyDescent="0.35">
      <c r="A38" s="116"/>
    </row>
    <row r="39" spans="1:20" x14ac:dyDescent="0.35">
      <c r="A39" s="30"/>
      <c r="B39" s="47"/>
      <c r="C39" s="47"/>
      <c r="D39" s="47"/>
      <c r="E39" s="47"/>
      <c r="F39" s="47"/>
      <c r="G39" s="47"/>
    </row>
    <row r="40" spans="1:20" s="37" customFormat="1" x14ac:dyDescent="0.35">
      <c r="A40" s="36" t="s">
        <v>153</v>
      </c>
    </row>
    <row r="41" spans="1:20" ht="43.5" x14ac:dyDescent="0.4">
      <c r="A41" s="49" t="s">
        <v>27</v>
      </c>
      <c r="B41" s="38" t="s">
        <v>28</v>
      </c>
      <c r="C41" s="38" t="s">
        <v>201</v>
      </c>
      <c r="J41" s="47"/>
      <c r="K41" s="47"/>
      <c r="L41" s="47"/>
      <c r="M41" s="47"/>
      <c r="N41" s="47"/>
      <c r="O41" s="47"/>
      <c r="P41" s="47"/>
      <c r="Q41" s="47"/>
      <c r="R41" s="47"/>
      <c r="S41" s="47"/>
      <c r="T41" s="39"/>
    </row>
    <row r="42" spans="1:20" ht="18" customHeight="1" x14ac:dyDescent="0.35">
      <c r="A42" s="120">
        <v>44757</v>
      </c>
      <c r="B42" s="121" t="s">
        <v>264</v>
      </c>
      <c r="C42" s="45"/>
      <c r="J42" s="47"/>
      <c r="K42" s="47"/>
      <c r="L42" s="47"/>
      <c r="M42" s="47"/>
      <c r="N42" s="47"/>
      <c r="O42" s="47"/>
      <c r="P42" s="47"/>
      <c r="Q42" s="47"/>
      <c r="R42" s="47"/>
    </row>
    <row r="43" spans="1:20" ht="15.65" customHeight="1" x14ac:dyDescent="0.4">
      <c r="C43" s="173" t="s">
        <v>49</v>
      </c>
      <c r="D43" s="174"/>
      <c r="E43" s="174"/>
      <c r="F43" s="174"/>
      <c r="G43" s="175"/>
      <c r="H43" s="173" t="s">
        <v>187</v>
      </c>
      <c r="I43" s="174"/>
      <c r="J43" s="174"/>
      <c r="K43" s="174"/>
      <c r="L43" s="174"/>
      <c r="M43" s="174"/>
      <c r="N43" s="174"/>
      <c r="O43" s="174"/>
      <c r="P43" s="174"/>
      <c r="Q43" s="174"/>
      <c r="R43" s="175"/>
    </row>
    <row r="44" spans="1:20" ht="72.5" x14ac:dyDescent="0.4">
      <c r="A44" s="31" t="s">
        <v>50</v>
      </c>
      <c r="B44" s="31" t="s">
        <v>57</v>
      </c>
      <c r="C44" s="29" t="s">
        <v>202</v>
      </c>
      <c r="D44" s="29" t="s">
        <v>203</v>
      </c>
      <c r="E44" s="29" t="s">
        <v>204</v>
      </c>
      <c r="F44" s="29" t="s">
        <v>205</v>
      </c>
      <c r="G44" s="50" t="s">
        <v>206</v>
      </c>
      <c r="H44" s="29" t="s">
        <v>207</v>
      </c>
      <c r="I44" s="29" t="s">
        <v>134</v>
      </c>
      <c r="J44" s="50" t="s">
        <v>208</v>
      </c>
      <c r="K44" s="29" t="s">
        <v>209</v>
      </c>
      <c r="L44" s="29" t="s">
        <v>132</v>
      </c>
      <c r="M44" s="50" t="s">
        <v>210</v>
      </c>
      <c r="N44" s="29" t="s">
        <v>211</v>
      </c>
      <c r="O44" s="29" t="s">
        <v>110</v>
      </c>
      <c r="P44" s="115"/>
      <c r="Q44" s="115"/>
      <c r="R44" s="50" t="s">
        <v>212</v>
      </c>
    </row>
    <row r="45" spans="1:20" x14ac:dyDescent="0.35">
      <c r="A45" s="51"/>
      <c r="C45" s="45" t="s">
        <v>36</v>
      </c>
      <c r="D45" s="45"/>
      <c r="E45" s="45" t="s">
        <v>36</v>
      </c>
      <c r="F45" s="45" t="s">
        <v>36</v>
      </c>
      <c r="G45" s="45"/>
      <c r="H45" s="45"/>
      <c r="I45" s="45"/>
      <c r="J45" s="45"/>
      <c r="K45" s="45"/>
      <c r="L45" s="45"/>
      <c r="M45" s="45"/>
      <c r="N45" s="45"/>
      <c r="O45" s="45"/>
      <c r="P45" s="45"/>
      <c r="Q45" s="45"/>
      <c r="R45" s="45"/>
    </row>
    <row r="46" spans="1:20" x14ac:dyDescent="0.35">
      <c r="A46" s="51"/>
      <c r="B46" s="51"/>
      <c r="C46" s="45" t="s">
        <v>36</v>
      </c>
      <c r="D46" s="45"/>
      <c r="E46" s="45" t="s">
        <v>36</v>
      </c>
      <c r="F46" s="45" t="s">
        <v>36</v>
      </c>
      <c r="G46" s="45"/>
      <c r="H46" s="45"/>
      <c r="I46" s="45"/>
      <c r="J46" s="45"/>
      <c r="K46" s="45"/>
      <c r="L46" s="45"/>
      <c r="M46" s="45"/>
      <c r="N46" s="45"/>
      <c r="O46" s="45"/>
      <c r="P46" s="45"/>
      <c r="Q46" s="45"/>
      <c r="R46" s="45"/>
    </row>
    <row r="47" spans="1:20" x14ac:dyDescent="0.35">
      <c r="A47" s="51"/>
      <c r="B47" s="51"/>
      <c r="C47" s="45" t="s">
        <v>36</v>
      </c>
      <c r="D47" s="45"/>
      <c r="E47" s="45" t="s">
        <v>36</v>
      </c>
      <c r="F47" s="45" t="s">
        <v>36</v>
      </c>
      <c r="G47" s="45"/>
      <c r="H47" s="45"/>
      <c r="I47" s="45"/>
      <c r="J47" s="45"/>
      <c r="K47" s="45"/>
      <c r="L47" s="45"/>
      <c r="M47" s="45"/>
      <c r="N47" s="45"/>
      <c r="O47" s="45"/>
      <c r="P47" s="45"/>
      <c r="Q47" s="45"/>
      <c r="R47" s="45"/>
    </row>
    <row r="48" spans="1:20" ht="14.15" customHeight="1" x14ac:dyDescent="0.35">
      <c r="A48" s="30" t="s">
        <v>185</v>
      </c>
      <c r="B48" s="52"/>
      <c r="C48" s="53"/>
      <c r="D48" s="53"/>
      <c r="E48" s="53"/>
      <c r="F48" s="53"/>
      <c r="G48" s="53"/>
      <c r="H48" s="53"/>
      <c r="I48" s="53"/>
      <c r="J48" s="53"/>
      <c r="K48" s="53"/>
      <c r="L48" s="53"/>
      <c r="M48" s="53"/>
      <c r="N48" s="53"/>
      <c r="O48" s="53"/>
      <c r="P48" s="53"/>
      <c r="Q48" s="53"/>
      <c r="R48" s="53"/>
    </row>
    <row r="49" spans="1:3" s="47" customFormat="1" ht="14.5" x14ac:dyDescent="0.35">
      <c r="A49" s="30" t="s">
        <v>186</v>
      </c>
      <c r="B49" s="30"/>
      <c r="C49" s="30"/>
    </row>
    <row r="50" spans="1:3" s="47" customFormat="1" ht="14.5" x14ac:dyDescent="0.35">
      <c r="A50" s="30" t="s">
        <v>183</v>
      </c>
      <c r="B50" s="30"/>
      <c r="C50" s="30"/>
    </row>
    <row r="51" spans="1:3" s="47" customFormat="1" ht="14.5" x14ac:dyDescent="0.35">
      <c r="A51" s="30" t="s">
        <v>184</v>
      </c>
      <c r="B51" s="30"/>
      <c r="C51" s="30"/>
    </row>
    <row r="52" spans="1:3" s="47" customFormat="1" ht="14.5" x14ac:dyDescent="0.35">
      <c r="A52" s="30"/>
      <c r="B52" s="30"/>
      <c r="C52" s="30"/>
    </row>
    <row r="55" spans="1:3" x14ac:dyDescent="0.35">
      <c r="A55" s="54" t="s">
        <v>111</v>
      </c>
      <c r="B55" s="55"/>
      <c r="C55" s="56"/>
    </row>
    <row r="56" spans="1:3" s="34" customFormat="1" ht="42.65" customHeight="1" x14ac:dyDescent="0.45">
      <c r="A56" s="57" t="s">
        <v>174</v>
      </c>
      <c r="B56" s="25" t="s">
        <v>265</v>
      </c>
      <c r="C56" s="58"/>
    </row>
    <row r="57" spans="1:3" s="34" customFormat="1" ht="67.75" customHeight="1" x14ac:dyDescent="0.45">
      <c r="A57" s="57" t="s">
        <v>162</v>
      </c>
      <c r="B57" s="25" t="s">
        <v>265</v>
      </c>
      <c r="C57" s="58"/>
    </row>
  </sheetData>
  <mergeCells count="12">
    <mergeCell ref="C43:G43"/>
    <mergeCell ref="H43:R43"/>
    <mergeCell ref="B18:S18"/>
    <mergeCell ref="B19:C19"/>
    <mergeCell ref="D19:E19"/>
    <mergeCell ref="F19:G19"/>
    <mergeCell ref="H19:I19"/>
    <mergeCell ref="J19:K19"/>
    <mergeCell ref="L19:M19"/>
    <mergeCell ref="N19:O19"/>
    <mergeCell ref="P19:Q19"/>
    <mergeCell ref="R19:S19"/>
  </mergeCells>
  <pageMargins left="0.70866141732283472" right="0.70866141732283472" top="0.74803149606299213" bottom="0.74803149606299213" header="0.31496062992125984" footer="0.31496062992125984"/>
  <pageSetup paperSize="9" scale="65"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83"/>
  <sheetViews>
    <sheetView tabSelected="1" zoomScale="85" zoomScaleNormal="85" workbookViewId="0"/>
  </sheetViews>
  <sheetFormatPr defaultColWidth="8.81640625" defaultRowHeight="16.5" x14ac:dyDescent="0.45"/>
  <cols>
    <col min="1" max="1" width="17.1796875" style="34" customWidth="1"/>
    <col min="2" max="2" width="18.453125" style="34" customWidth="1"/>
    <col min="3" max="3" width="17.54296875" style="34" customWidth="1"/>
    <col min="4" max="4" width="21.453125" style="34" customWidth="1"/>
    <col min="5" max="5" width="14.453125" style="34" customWidth="1"/>
    <col min="6" max="6" width="14.54296875" style="34" bestFit="1" customWidth="1"/>
    <col min="7" max="7" width="22.54296875" style="34" customWidth="1"/>
    <col min="8" max="8" width="15.54296875" style="34" customWidth="1"/>
    <col min="9" max="9" width="17.81640625" style="34" customWidth="1"/>
    <col min="10" max="10" width="14.453125" style="34" customWidth="1"/>
    <col min="11" max="11" width="15.54296875" style="34" customWidth="1"/>
    <col min="12" max="14" width="15.1796875" style="34" customWidth="1"/>
    <col min="15" max="15" width="14.81640625" style="34" customWidth="1"/>
    <col min="16" max="17" width="15.1796875" style="34" customWidth="1"/>
    <col min="18" max="18" width="16.1796875" style="34" customWidth="1"/>
    <col min="19" max="19" width="17.54296875" style="34" customWidth="1"/>
    <col min="20" max="20" width="14.453125" style="34" customWidth="1"/>
    <col min="21" max="21" width="17.54296875" style="34" customWidth="1"/>
    <col min="22" max="16384" width="8.81640625" style="34"/>
  </cols>
  <sheetData>
    <row r="1" spans="1:13" ht="18" x14ac:dyDescent="0.45">
      <c r="A1" s="59" t="s">
        <v>154</v>
      </c>
      <c r="B1" s="59"/>
      <c r="C1" s="59"/>
      <c r="D1" s="60"/>
      <c r="E1" s="60"/>
      <c r="F1" s="60"/>
      <c r="G1" s="60"/>
      <c r="H1" s="60"/>
      <c r="I1" s="60"/>
      <c r="J1" s="60"/>
      <c r="K1" s="60"/>
      <c r="L1" s="60"/>
      <c r="M1" s="60"/>
    </row>
    <row r="2" spans="1:13" ht="18" x14ac:dyDescent="0.45">
      <c r="A2" s="18" t="s">
        <v>128</v>
      </c>
      <c r="B2" s="59"/>
      <c r="C2" s="59"/>
      <c r="D2" s="60"/>
      <c r="E2" s="60"/>
      <c r="F2" s="60"/>
      <c r="G2" s="60"/>
      <c r="H2" s="60"/>
      <c r="I2" s="60"/>
      <c r="J2" s="60"/>
      <c r="K2" s="60"/>
      <c r="L2" s="60"/>
      <c r="M2" s="60"/>
    </row>
    <row r="3" spans="1:13" s="35" customFormat="1" ht="15" x14ac:dyDescent="0.4">
      <c r="A3" s="18" t="s">
        <v>126</v>
      </c>
    </row>
    <row r="4" spans="1:13" s="37" customFormat="1" x14ac:dyDescent="0.35">
      <c r="A4" s="36" t="s">
        <v>155</v>
      </c>
    </row>
    <row r="5" spans="1:13" ht="60" customHeight="1" x14ac:dyDescent="0.45">
      <c r="A5" s="38" t="s">
        <v>27</v>
      </c>
      <c r="B5" s="38" t="s">
        <v>28</v>
      </c>
      <c r="C5" s="61" t="s">
        <v>213</v>
      </c>
      <c r="D5" s="61" t="s">
        <v>214</v>
      </c>
      <c r="F5" s="20"/>
      <c r="G5" s="20"/>
      <c r="H5" s="20"/>
      <c r="I5" s="20"/>
      <c r="J5" s="20"/>
      <c r="K5" s="20"/>
      <c r="L5" s="20"/>
      <c r="M5" s="20"/>
    </row>
    <row r="6" spans="1:13" s="64" customFormat="1" ht="26.5" customHeight="1" x14ac:dyDescent="0.45">
      <c r="A6" s="120">
        <v>44757</v>
      </c>
      <c r="B6" s="121" t="s">
        <v>264</v>
      </c>
      <c r="C6" s="62"/>
      <c r="D6" s="63"/>
      <c r="F6" s="65"/>
      <c r="G6" s="65"/>
      <c r="H6" s="65"/>
      <c r="I6" s="65"/>
      <c r="J6" s="65"/>
      <c r="K6" s="65"/>
      <c r="L6" s="65"/>
      <c r="M6" s="65"/>
    </row>
    <row r="7" spans="1:13" x14ac:dyDescent="0.45">
      <c r="A7" s="20"/>
      <c r="B7" s="20"/>
      <c r="C7" s="20"/>
      <c r="D7" s="20"/>
      <c r="E7" s="20"/>
      <c r="F7" s="20"/>
      <c r="G7" s="20"/>
    </row>
    <row r="8" spans="1:13" ht="73" x14ac:dyDescent="0.45">
      <c r="A8" s="31" t="s">
        <v>195</v>
      </c>
      <c r="B8" s="66" t="s">
        <v>59</v>
      </c>
      <c r="C8" s="66" t="s">
        <v>58</v>
      </c>
      <c r="D8" s="66" t="s">
        <v>141</v>
      </c>
      <c r="E8" s="67" t="s">
        <v>176</v>
      </c>
      <c r="F8" s="67" t="s">
        <v>177</v>
      </c>
      <c r="G8" s="41" t="s">
        <v>215</v>
      </c>
      <c r="H8" s="41" t="s">
        <v>216</v>
      </c>
    </row>
    <row r="9" spans="1:13" x14ac:dyDescent="0.45">
      <c r="A9" s="122" t="s">
        <v>266</v>
      </c>
      <c r="B9" s="21" t="s">
        <v>267</v>
      </c>
      <c r="C9" s="123" t="s">
        <v>268</v>
      </c>
      <c r="D9" s="123" t="s">
        <v>269</v>
      </c>
      <c r="E9" s="124">
        <v>15</v>
      </c>
      <c r="F9" s="124">
        <v>15</v>
      </c>
      <c r="G9" s="125">
        <f t="shared" ref="G9:G14" si="0">E9/F9-1</f>
        <v>0</v>
      </c>
      <c r="H9" s="126">
        <v>0.53300000000000003</v>
      </c>
    </row>
    <row r="10" spans="1:13" x14ac:dyDescent="0.45">
      <c r="A10" s="122" t="s">
        <v>270</v>
      </c>
      <c r="B10" s="123" t="s">
        <v>271</v>
      </c>
      <c r="C10" s="123" t="s">
        <v>268</v>
      </c>
      <c r="D10" s="123" t="s">
        <v>269</v>
      </c>
      <c r="E10" s="124">
        <v>15</v>
      </c>
      <c r="F10" s="124">
        <v>15</v>
      </c>
      <c r="G10" s="125">
        <f t="shared" si="0"/>
        <v>0</v>
      </c>
      <c r="H10" s="126">
        <v>0.21099999999999999</v>
      </c>
    </row>
    <row r="11" spans="1:13" x14ac:dyDescent="0.45">
      <c r="A11" s="122" t="s">
        <v>272</v>
      </c>
      <c r="B11" s="123" t="s">
        <v>273</v>
      </c>
      <c r="C11" s="123" t="s">
        <v>268</v>
      </c>
      <c r="D11" s="123" t="s">
        <v>269</v>
      </c>
      <c r="E11" s="124">
        <v>28</v>
      </c>
      <c r="F11" s="124">
        <v>28</v>
      </c>
      <c r="G11" s="125">
        <f t="shared" si="0"/>
        <v>0</v>
      </c>
      <c r="H11" s="126">
        <v>0.42099999999999999</v>
      </c>
    </row>
    <row r="12" spans="1:13" ht="29" x14ac:dyDescent="0.45">
      <c r="A12" s="122" t="s">
        <v>274</v>
      </c>
      <c r="B12" s="123" t="s">
        <v>275</v>
      </c>
      <c r="C12" s="123" t="s">
        <v>268</v>
      </c>
      <c r="D12" s="123" t="s">
        <v>269</v>
      </c>
      <c r="E12" s="124">
        <v>25</v>
      </c>
      <c r="F12" s="124">
        <v>24</v>
      </c>
      <c r="G12" s="125">
        <f t="shared" si="0"/>
        <v>4.1666666666666741E-2</v>
      </c>
      <c r="H12" s="126">
        <v>3.0640000000000001</v>
      </c>
    </row>
    <row r="13" spans="1:13" ht="29" x14ac:dyDescent="0.45">
      <c r="A13" s="122" t="s">
        <v>276</v>
      </c>
      <c r="B13" s="123" t="s">
        <v>277</v>
      </c>
      <c r="C13" s="123" t="s">
        <v>268</v>
      </c>
      <c r="D13" s="123" t="s">
        <v>269</v>
      </c>
      <c r="E13" s="124">
        <v>23</v>
      </c>
      <c r="F13" s="124">
        <v>23</v>
      </c>
      <c r="G13" s="125">
        <f t="shared" si="0"/>
        <v>0</v>
      </c>
      <c r="H13" s="126">
        <v>0.05</v>
      </c>
    </row>
    <row r="14" spans="1:13" ht="29" x14ac:dyDescent="0.45">
      <c r="A14" s="122" t="s">
        <v>278</v>
      </c>
      <c r="B14" s="123" t="s">
        <v>279</v>
      </c>
      <c r="C14" s="123" t="s">
        <v>268</v>
      </c>
      <c r="D14" s="123" t="s">
        <v>269</v>
      </c>
      <c r="E14" s="124">
        <v>27</v>
      </c>
      <c r="F14" s="124">
        <v>27</v>
      </c>
      <c r="G14" s="125">
        <f t="shared" si="0"/>
        <v>0</v>
      </c>
      <c r="H14" s="126">
        <v>0.189</v>
      </c>
    </row>
    <row r="15" spans="1:13" x14ac:dyDescent="0.45">
      <c r="A15" s="123"/>
      <c r="B15" s="123"/>
      <c r="C15" s="123"/>
      <c r="D15" s="123"/>
      <c r="E15" s="124"/>
      <c r="F15" s="124"/>
      <c r="G15" s="124"/>
      <c r="H15" s="124"/>
    </row>
    <row r="16" spans="1:13" x14ac:dyDescent="0.45">
      <c r="A16" s="123"/>
      <c r="B16" s="123"/>
      <c r="C16" s="123"/>
      <c r="D16" s="123"/>
      <c r="E16" s="124"/>
      <c r="F16" s="124"/>
      <c r="G16" s="124"/>
      <c r="H16" s="124"/>
    </row>
    <row r="17" spans="1:19" s="44" customFormat="1" ht="14.5" x14ac:dyDescent="0.35"/>
    <row r="18" spans="1:19" s="44" customFormat="1" ht="18" x14ac:dyDescent="0.5">
      <c r="A18" s="38" t="s">
        <v>255</v>
      </c>
      <c r="B18" s="176" t="s">
        <v>196</v>
      </c>
      <c r="C18" s="177"/>
      <c r="D18" s="177"/>
      <c r="E18" s="177"/>
      <c r="F18" s="177"/>
      <c r="G18" s="177"/>
      <c r="H18" s="177"/>
      <c r="I18" s="177"/>
      <c r="J18" s="177"/>
      <c r="K18" s="177"/>
      <c r="L18" s="177"/>
      <c r="M18" s="177"/>
      <c r="N18" s="177"/>
      <c r="O18" s="177"/>
      <c r="P18" s="177"/>
      <c r="Q18" s="177"/>
      <c r="R18" s="177"/>
      <c r="S18" s="177"/>
    </row>
    <row r="19" spans="1:19" s="44" customFormat="1" ht="88" customHeight="1" x14ac:dyDescent="0.4">
      <c r="A19" s="40" t="s">
        <v>256</v>
      </c>
      <c r="B19" s="173" t="s">
        <v>240</v>
      </c>
      <c r="C19" s="175"/>
      <c r="D19" s="178" t="s">
        <v>258</v>
      </c>
      <c r="E19" s="179"/>
      <c r="F19" s="173" t="s">
        <v>236</v>
      </c>
      <c r="G19" s="175"/>
      <c r="H19" s="173" t="s">
        <v>237</v>
      </c>
      <c r="I19" s="175"/>
      <c r="J19" s="173" t="s">
        <v>239</v>
      </c>
      <c r="K19" s="175"/>
      <c r="L19" s="173" t="s">
        <v>238</v>
      </c>
      <c r="M19" s="175"/>
      <c r="N19" s="178" t="s">
        <v>241</v>
      </c>
      <c r="O19" s="179"/>
      <c r="P19" s="178" t="s">
        <v>242</v>
      </c>
      <c r="Q19" s="179"/>
      <c r="R19" s="178" t="s">
        <v>243</v>
      </c>
      <c r="S19" s="179"/>
    </row>
    <row r="20" spans="1:19" s="44" customFormat="1" ht="72.5" x14ac:dyDescent="0.4">
      <c r="A20" s="31" t="s">
        <v>195</v>
      </c>
      <c r="B20" s="29" t="s">
        <v>259</v>
      </c>
      <c r="C20" s="29" t="s">
        <v>190</v>
      </c>
      <c r="D20" s="29" t="s">
        <v>259</v>
      </c>
      <c r="E20" s="29" t="s">
        <v>190</v>
      </c>
      <c r="F20" s="29" t="s">
        <v>259</v>
      </c>
      <c r="G20" s="29" t="s">
        <v>190</v>
      </c>
      <c r="H20" s="29" t="s">
        <v>259</v>
      </c>
      <c r="I20" s="29" t="s">
        <v>190</v>
      </c>
      <c r="J20" s="29" t="s">
        <v>259</v>
      </c>
      <c r="K20" s="29" t="s">
        <v>190</v>
      </c>
      <c r="L20" s="29" t="s">
        <v>259</v>
      </c>
      <c r="M20" s="29" t="s">
        <v>190</v>
      </c>
      <c r="N20" s="29" t="s">
        <v>259</v>
      </c>
      <c r="O20" s="29" t="s">
        <v>190</v>
      </c>
      <c r="P20" s="29" t="s">
        <v>259</v>
      </c>
      <c r="Q20" s="29" t="s">
        <v>190</v>
      </c>
      <c r="R20" s="29" t="s">
        <v>259</v>
      </c>
      <c r="S20" s="29" t="s">
        <v>190</v>
      </c>
    </row>
    <row r="21" spans="1:19" s="44" customFormat="1" ht="29" x14ac:dyDescent="0.35">
      <c r="A21" s="123" t="s">
        <v>396</v>
      </c>
      <c r="B21" s="127">
        <v>15</v>
      </c>
      <c r="C21" s="127"/>
      <c r="D21" s="127">
        <v>44</v>
      </c>
      <c r="E21" s="127"/>
      <c r="F21" s="127" t="s">
        <v>397</v>
      </c>
      <c r="G21" s="127"/>
      <c r="H21" s="127">
        <v>96</v>
      </c>
      <c r="I21" s="127"/>
      <c r="J21" s="127" t="s">
        <v>398</v>
      </c>
      <c r="K21" s="127"/>
      <c r="L21" s="127" t="s">
        <v>399</v>
      </c>
      <c r="M21" s="127"/>
      <c r="N21" s="127">
        <v>100</v>
      </c>
      <c r="O21" s="127"/>
      <c r="P21" s="127"/>
      <c r="Q21" s="127"/>
      <c r="R21" s="45"/>
      <c r="S21" s="45"/>
    </row>
    <row r="22" spans="1:19" s="44" customFormat="1" ht="29" x14ac:dyDescent="0.35">
      <c r="A22" s="123" t="s">
        <v>400</v>
      </c>
      <c r="B22" s="127">
        <v>13</v>
      </c>
      <c r="C22" s="127"/>
      <c r="D22" s="127">
        <v>3</v>
      </c>
      <c r="E22" s="127"/>
      <c r="F22" s="127">
        <v>47</v>
      </c>
      <c r="G22" s="127"/>
      <c r="H22" s="127">
        <v>8</v>
      </c>
      <c r="I22" s="127"/>
      <c r="J22" s="127">
        <v>10</v>
      </c>
      <c r="K22" s="127"/>
      <c r="L22" s="127">
        <v>82</v>
      </c>
      <c r="M22" s="127"/>
      <c r="N22" s="127">
        <v>0</v>
      </c>
      <c r="O22" s="127"/>
      <c r="P22" s="127"/>
      <c r="Q22" s="127"/>
      <c r="R22" s="45"/>
      <c r="S22" s="45"/>
    </row>
    <row r="23" spans="1:19" s="44" customFormat="1" ht="29" x14ac:dyDescent="0.35">
      <c r="A23" s="123" t="s">
        <v>401</v>
      </c>
      <c r="B23" s="127">
        <v>1</v>
      </c>
      <c r="C23" s="127"/>
      <c r="D23" s="127">
        <v>3</v>
      </c>
      <c r="E23" s="127"/>
      <c r="F23" s="127">
        <v>16</v>
      </c>
      <c r="G23" s="127"/>
      <c r="H23" s="127">
        <v>6</v>
      </c>
      <c r="I23" s="127"/>
      <c r="J23" s="127">
        <v>2</v>
      </c>
      <c r="K23" s="127"/>
      <c r="L23" s="127">
        <v>9</v>
      </c>
      <c r="M23" s="127"/>
      <c r="N23" s="127">
        <v>0</v>
      </c>
      <c r="O23" s="127"/>
      <c r="P23" s="127"/>
      <c r="Q23" s="127"/>
      <c r="R23" s="45"/>
      <c r="S23" s="45"/>
    </row>
    <row r="24" spans="1:19" s="44" customFormat="1" ht="72.5" x14ac:dyDescent="0.35">
      <c r="A24" s="123" t="s">
        <v>402</v>
      </c>
      <c r="B24" s="127">
        <v>1</v>
      </c>
      <c r="C24" s="127"/>
      <c r="D24" s="127">
        <v>0</v>
      </c>
      <c r="E24" s="127"/>
      <c r="F24" s="127">
        <v>3</v>
      </c>
      <c r="G24" s="127"/>
      <c r="H24" s="127">
        <v>3</v>
      </c>
      <c r="I24" s="127"/>
      <c r="J24" s="127">
        <v>2</v>
      </c>
      <c r="K24" s="127"/>
      <c r="L24" s="127">
        <v>8</v>
      </c>
      <c r="M24" s="127"/>
      <c r="N24" s="127">
        <v>0</v>
      </c>
      <c r="O24" s="127"/>
      <c r="P24" s="127"/>
      <c r="Q24" s="127"/>
      <c r="R24" s="45"/>
      <c r="S24" s="45"/>
    </row>
    <row r="25" spans="1:19" s="44" customFormat="1" ht="14.5" x14ac:dyDescent="0.35">
      <c r="A25" s="42"/>
      <c r="B25" s="45"/>
      <c r="C25" s="45"/>
      <c r="D25" s="45"/>
      <c r="E25" s="45"/>
      <c r="F25" s="45"/>
      <c r="G25" s="45"/>
      <c r="H25" s="45"/>
      <c r="I25" s="45"/>
      <c r="J25" s="45"/>
      <c r="K25" s="45"/>
      <c r="L25" s="45"/>
      <c r="M25" s="45"/>
      <c r="N25" s="45"/>
      <c r="O25" s="45"/>
      <c r="P25" s="45"/>
      <c r="Q25" s="45"/>
      <c r="R25" s="45"/>
      <c r="S25" s="45"/>
    </row>
    <row r="26" spans="1:19" s="44" customFormat="1" ht="14.5" x14ac:dyDescent="0.35">
      <c r="A26" s="42"/>
      <c r="B26" s="45"/>
      <c r="C26" s="45"/>
      <c r="D26" s="45"/>
      <c r="E26" s="45"/>
      <c r="F26" s="45"/>
      <c r="G26" s="45"/>
      <c r="H26" s="45"/>
      <c r="I26" s="45"/>
      <c r="J26" s="45"/>
      <c r="K26" s="45"/>
      <c r="L26" s="45"/>
      <c r="M26" s="45"/>
      <c r="N26" s="45"/>
      <c r="O26" s="45"/>
      <c r="P26" s="45"/>
      <c r="Q26" s="45"/>
      <c r="R26" s="45"/>
      <c r="S26" s="45"/>
    </row>
    <row r="27" spans="1:19" s="44" customFormat="1" ht="14.5" x14ac:dyDescent="0.35">
      <c r="A27" s="42"/>
      <c r="B27" s="45"/>
      <c r="C27" s="45"/>
      <c r="D27" s="45"/>
      <c r="E27" s="45"/>
      <c r="F27" s="45"/>
      <c r="G27" s="45"/>
      <c r="H27" s="45"/>
      <c r="I27" s="45"/>
      <c r="J27" s="45"/>
      <c r="K27" s="45"/>
      <c r="L27" s="45"/>
      <c r="M27" s="45"/>
      <c r="N27" s="45"/>
      <c r="O27" s="45"/>
      <c r="P27" s="45"/>
      <c r="Q27" s="45"/>
      <c r="R27" s="45"/>
      <c r="S27" s="45"/>
    </row>
    <row r="28" spans="1:19" s="44" customFormat="1" ht="14.5" x14ac:dyDescent="0.35">
      <c r="A28" s="42"/>
      <c r="B28" s="45"/>
      <c r="C28" s="45"/>
      <c r="D28" s="45"/>
      <c r="E28" s="45"/>
      <c r="F28" s="45"/>
      <c r="G28" s="45"/>
      <c r="H28" s="45"/>
      <c r="I28" s="45"/>
      <c r="J28" s="45"/>
      <c r="K28" s="45"/>
      <c r="L28" s="45"/>
      <c r="M28" s="45"/>
      <c r="N28" s="45"/>
      <c r="O28" s="45"/>
      <c r="P28" s="45"/>
      <c r="Q28" s="45"/>
      <c r="R28" s="45"/>
      <c r="S28" s="45"/>
    </row>
    <row r="29" spans="1:19" s="44" customFormat="1" ht="14.5" x14ac:dyDescent="0.35">
      <c r="A29" s="42"/>
      <c r="B29" s="45"/>
      <c r="C29" s="45"/>
      <c r="D29" s="45"/>
      <c r="E29" s="45"/>
      <c r="F29" s="45"/>
      <c r="G29" s="45"/>
      <c r="H29" s="45"/>
      <c r="I29" s="45"/>
      <c r="J29" s="45"/>
      <c r="K29" s="45"/>
      <c r="L29" s="45"/>
      <c r="M29" s="45"/>
      <c r="N29" s="45"/>
      <c r="O29" s="45"/>
      <c r="P29" s="45"/>
      <c r="Q29" s="45"/>
      <c r="R29" s="45"/>
      <c r="S29" s="45"/>
    </row>
    <row r="30" spans="1:19" s="44" customFormat="1" ht="14.5" x14ac:dyDescent="0.35">
      <c r="A30" s="42"/>
      <c r="B30" s="45"/>
      <c r="C30" s="45"/>
      <c r="D30" s="45"/>
      <c r="E30" s="45"/>
      <c r="F30" s="45"/>
      <c r="G30" s="45"/>
      <c r="H30" s="45"/>
      <c r="I30" s="45"/>
      <c r="J30" s="45"/>
      <c r="K30" s="45"/>
      <c r="L30" s="45"/>
      <c r="M30" s="45"/>
      <c r="N30" s="45"/>
      <c r="O30" s="45"/>
      <c r="P30" s="45"/>
      <c r="Q30" s="45"/>
      <c r="R30" s="45"/>
      <c r="S30" s="45"/>
    </row>
    <row r="31" spans="1:19" s="44" customFormat="1" ht="14.5" x14ac:dyDescent="0.35">
      <c r="A31" s="42"/>
      <c r="B31" s="45"/>
      <c r="C31" s="45"/>
      <c r="D31" s="45"/>
      <c r="E31" s="45"/>
      <c r="F31" s="45"/>
      <c r="G31" s="45"/>
      <c r="H31" s="45"/>
      <c r="I31" s="45"/>
      <c r="J31" s="45"/>
      <c r="K31" s="45"/>
      <c r="L31" s="45"/>
      <c r="M31" s="45"/>
      <c r="N31" s="45"/>
      <c r="O31" s="45"/>
      <c r="P31" s="45"/>
      <c r="Q31" s="45"/>
      <c r="R31" s="45"/>
      <c r="S31" s="45"/>
    </row>
    <row r="32" spans="1:19" s="44" customFormat="1" ht="14.5" x14ac:dyDescent="0.35">
      <c r="A32" s="42"/>
      <c r="B32" s="45"/>
      <c r="C32" s="45"/>
      <c r="D32" s="45"/>
      <c r="E32" s="45"/>
      <c r="F32" s="45"/>
      <c r="G32" s="45"/>
      <c r="H32" s="45"/>
      <c r="I32" s="45"/>
      <c r="J32" s="45"/>
      <c r="K32" s="45"/>
      <c r="L32" s="45"/>
      <c r="M32" s="45"/>
      <c r="N32" s="45"/>
      <c r="O32" s="45"/>
      <c r="P32" s="45"/>
      <c r="Q32" s="45"/>
      <c r="R32" s="45"/>
      <c r="S32" s="45"/>
    </row>
    <row r="33" spans="1:19" s="44" customFormat="1" ht="14.5" x14ac:dyDescent="0.35">
      <c r="A33" s="42"/>
      <c r="B33" s="45"/>
      <c r="C33" s="45"/>
      <c r="D33" s="45"/>
      <c r="E33" s="45"/>
      <c r="F33" s="45"/>
      <c r="G33" s="45"/>
      <c r="H33" s="45"/>
      <c r="I33" s="45"/>
      <c r="J33" s="45"/>
      <c r="K33" s="45"/>
      <c r="L33" s="45"/>
      <c r="M33" s="45"/>
      <c r="N33" s="45"/>
      <c r="O33" s="45"/>
      <c r="P33" s="45"/>
      <c r="Q33" s="45"/>
      <c r="R33" s="45"/>
      <c r="S33" s="45"/>
    </row>
    <row r="34" spans="1:19" s="44" customFormat="1" ht="14.5" x14ac:dyDescent="0.35">
      <c r="A34" s="42"/>
      <c r="B34" s="45"/>
      <c r="C34" s="45"/>
      <c r="D34" s="45"/>
      <c r="E34" s="45"/>
      <c r="F34" s="45"/>
      <c r="G34" s="45"/>
      <c r="H34" s="45"/>
      <c r="I34" s="45"/>
      <c r="J34" s="45"/>
      <c r="K34" s="45"/>
      <c r="L34" s="45"/>
      <c r="M34" s="45"/>
      <c r="N34" s="45"/>
      <c r="O34" s="45"/>
      <c r="P34" s="45"/>
      <c r="Q34" s="45"/>
      <c r="R34" s="45"/>
      <c r="S34" s="45"/>
    </row>
    <row r="35" spans="1:19" s="44" customFormat="1" ht="14.5" x14ac:dyDescent="0.35">
      <c r="A35" s="42"/>
      <c r="B35" s="45"/>
      <c r="C35" s="45"/>
      <c r="D35" s="45"/>
      <c r="E35" s="45"/>
      <c r="F35" s="45"/>
      <c r="G35" s="45"/>
      <c r="H35" s="45"/>
      <c r="I35" s="45"/>
      <c r="J35" s="45"/>
      <c r="K35" s="45"/>
      <c r="L35" s="45"/>
      <c r="M35" s="45"/>
      <c r="N35" s="45"/>
      <c r="O35" s="45"/>
      <c r="P35" s="45"/>
      <c r="Q35" s="45"/>
      <c r="R35" s="45"/>
      <c r="S35" s="45"/>
    </row>
    <row r="36" spans="1:19" s="44" customFormat="1" ht="14.5" x14ac:dyDescent="0.35">
      <c r="A36" s="42"/>
      <c r="B36" s="45"/>
      <c r="C36" s="45"/>
      <c r="D36" s="45"/>
      <c r="E36" s="45"/>
      <c r="F36" s="45"/>
      <c r="G36" s="45"/>
      <c r="H36" s="45"/>
      <c r="I36" s="45"/>
      <c r="J36" s="45"/>
      <c r="K36" s="45"/>
      <c r="L36" s="45"/>
      <c r="M36" s="45"/>
      <c r="N36" s="45"/>
      <c r="O36" s="45"/>
      <c r="P36" s="45"/>
      <c r="Q36" s="45"/>
      <c r="R36" s="45"/>
      <c r="S36" s="45"/>
    </row>
    <row r="37" spans="1:19" s="44" customFormat="1" ht="14.5" x14ac:dyDescent="0.35">
      <c r="A37" s="42"/>
      <c r="B37" s="45"/>
      <c r="C37" s="45"/>
      <c r="D37" s="45"/>
      <c r="E37" s="45"/>
      <c r="F37" s="45"/>
      <c r="G37" s="45"/>
      <c r="H37" s="45"/>
      <c r="I37" s="45"/>
      <c r="J37" s="45"/>
      <c r="K37" s="45"/>
      <c r="L37" s="45"/>
      <c r="M37" s="45"/>
      <c r="N37" s="45"/>
      <c r="O37" s="45"/>
      <c r="P37" s="45"/>
      <c r="Q37" s="45"/>
      <c r="R37" s="45"/>
      <c r="S37" s="45"/>
    </row>
    <row r="38" spans="1:19" s="44" customFormat="1" ht="14.5" x14ac:dyDescent="0.35">
      <c r="A38" s="42"/>
      <c r="B38" s="45"/>
      <c r="C38" s="45"/>
      <c r="D38" s="45"/>
      <c r="E38" s="45"/>
      <c r="F38" s="45"/>
      <c r="G38" s="45"/>
      <c r="H38" s="45"/>
      <c r="I38" s="45"/>
      <c r="J38" s="45"/>
      <c r="K38" s="45"/>
      <c r="L38" s="45"/>
      <c r="M38" s="45"/>
      <c r="N38" s="45"/>
      <c r="O38" s="45"/>
      <c r="P38" s="45"/>
      <c r="Q38" s="45"/>
      <c r="R38" s="45"/>
      <c r="S38" s="45"/>
    </row>
    <row r="39" spans="1:19" s="44" customFormat="1" ht="14.5" x14ac:dyDescent="0.35">
      <c r="A39" s="42"/>
      <c r="B39" s="45"/>
      <c r="C39" s="45"/>
      <c r="D39" s="45"/>
      <c r="E39" s="45"/>
      <c r="F39" s="45"/>
      <c r="G39" s="45"/>
      <c r="H39" s="45"/>
      <c r="I39" s="45"/>
      <c r="J39" s="45"/>
      <c r="K39" s="45"/>
      <c r="L39" s="45"/>
      <c r="M39" s="45"/>
      <c r="N39" s="45"/>
      <c r="O39" s="45"/>
      <c r="P39" s="45"/>
      <c r="Q39" s="45"/>
      <c r="R39" s="45"/>
      <c r="S39" s="45"/>
    </row>
    <row r="40" spans="1:19" s="44" customFormat="1" ht="14.5" x14ac:dyDescent="0.35">
      <c r="A40" s="42"/>
      <c r="B40" s="45"/>
      <c r="C40" s="45"/>
      <c r="D40" s="45"/>
      <c r="E40" s="45"/>
      <c r="F40" s="45"/>
      <c r="G40" s="45"/>
      <c r="H40" s="45"/>
      <c r="I40" s="45"/>
      <c r="J40" s="45"/>
      <c r="K40" s="45"/>
      <c r="L40" s="45"/>
      <c r="M40" s="45"/>
      <c r="N40" s="45"/>
      <c r="O40" s="45"/>
      <c r="P40" s="45"/>
      <c r="Q40" s="45"/>
      <c r="R40" s="45"/>
      <c r="S40" s="45"/>
    </row>
    <row r="41" spans="1:19" s="44" customFormat="1" ht="14.5" x14ac:dyDescent="0.35">
      <c r="A41" s="42"/>
      <c r="B41" s="45"/>
      <c r="C41" s="45"/>
      <c r="D41" s="45"/>
      <c r="E41" s="45"/>
      <c r="F41" s="45"/>
      <c r="G41" s="45"/>
      <c r="H41" s="45"/>
      <c r="I41" s="45"/>
      <c r="J41" s="45"/>
      <c r="K41" s="45"/>
      <c r="L41" s="45"/>
      <c r="M41" s="45"/>
      <c r="N41" s="45"/>
      <c r="O41" s="45"/>
      <c r="P41" s="45"/>
      <c r="Q41" s="45"/>
      <c r="R41" s="45"/>
      <c r="S41" s="45"/>
    </row>
    <row r="42" spans="1:19" s="44" customFormat="1" ht="14.5" x14ac:dyDescent="0.35">
      <c r="A42" s="42"/>
      <c r="B42" s="45"/>
      <c r="C42" s="45"/>
      <c r="D42" s="45"/>
      <c r="E42" s="45"/>
      <c r="F42" s="45"/>
      <c r="G42" s="45"/>
      <c r="H42" s="45"/>
      <c r="I42" s="45"/>
      <c r="J42" s="45"/>
      <c r="K42" s="45"/>
      <c r="L42" s="45"/>
      <c r="M42" s="45"/>
      <c r="N42" s="45"/>
      <c r="O42" s="45"/>
      <c r="P42" s="45"/>
      <c r="Q42" s="45"/>
      <c r="R42" s="45"/>
      <c r="S42" s="45"/>
    </row>
    <row r="43" spans="1:19" s="44" customFormat="1" ht="14.5" x14ac:dyDescent="0.35">
      <c r="A43" s="42"/>
      <c r="B43" s="45"/>
      <c r="C43" s="45"/>
      <c r="D43" s="45"/>
      <c r="E43" s="45"/>
      <c r="F43" s="45"/>
      <c r="G43" s="45"/>
      <c r="H43" s="45"/>
      <c r="I43" s="45"/>
      <c r="J43" s="45"/>
      <c r="K43" s="45"/>
      <c r="L43" s="45"/>
      <c r="M43" s="45"/>
      <c r="N43" s="45"/>
      <c r="O43" s="45"/>
      <c r="P43" s="45"/>
      <c r="Q43" s="45"/>
      <c r="R43" s="45"/>
      <c r="S43" s="45"/>
    </row>
    <row r="44" spans="1:19" s="44" customFormat="1" ht="14.5" x14ac:dyDescent="0.35">
      <c r="A44" s="42"/>
      <c r="B44" s="45"/>
      <c r="C44" s="45"/>
      <c r="D44" s="45"/>
      <c r="E44" s="45"/>
      <c r="F44" s="45"/>
      <c r="G44" s="45"/>
      <c r="H44" s="45"/>
      <c r="I44" s="45"/>
      <c r="J44" s="45"/>
      <c r="K44" s="45"/>
      <c r="L44" s="45"/>
      <c r="M44" s="45"/>
      <c r="N44" s="45"/>
      <c r="O44" s="45"/>
      <c r="P44" s="45"/>
      <c r="Q44" s="45"/>
      <c r="R44" s="45"/>
      <c r="S44" s="45"/>
    </row>
    <row r="45" spans="1:19" s="44" customFormat="1" ht="14.5" x14ac:dyDescent="0.35"/>
    <row r="46" spans="1:19" x14ac:dyDescent="0.45">
      <c r="A46" s="69" t="s">
        <v>140</v>
      </c>
      <c r="B46" s="69"/>
      <c r="C46" s="69"/>
      <c r="D46" s="70"/>
      <c r="E46" s="70"/>
      <c r="F46" s="70"/>
      <c r="G46" s="70"/>
      <c r="H46" s="70"/>
      <c r="I46" s="70"/>
      <c r="J46" s="70"/>
      <c r="K46" s="70"/>
      <c r="L46" s="70"/>
      <c r="M46" s="70"/>
    </row>
    <row r="47" spans="1:19" x14ac:dyDescent="0.45">
      <c r="A47" s="69" t="s">
        <v>33</v>
      </c>
      <c r="B47" s="69"/>
      <c r="C47" s="69"/>
      <c r="D47" s="70"/>
      <c r="E47" s="70"/>
      <c r="F47" s="70"/>
      <c r="G47" s="70"/>
      <c r="H47" s="70"/>
      <c r="I47" s="70"/>
      <c r="J47" s="70"/>
      <c r="K47" s="70"/>
      <c r="L47" s="70"/>
      <c r="M47" s="70"/>
    </row>
    <row r="48" spans="1:19" x14ac:dyDescent="0.45">
      <c r="A48" s="30" t="s">
        <v>179</v>
      </c>
      <c r="B48" s="69"/>
      <c r="C48" s="69"/>
      <c r="D48" s="70"/>
      <c r="E48" s="70"/>
      <c r="F48" s="70"/>
      <c r="G48" s="70"/>
      <c r="H48" s="70"/>
      <c r="I48" s="70"/>
      <c r="J48" s="70"/>
      <c r="K48" s="70"/>
      <c r="L48" s="70"/>
      <c r="M48" s="70"/>
    </row>
    <row r="49" spans="1:17" x14ac:dyDescent="0.45">
      <c r="A49" s="30" t="s">
        <v>178</v>
      </c>
    </row>
    <row r="50" spans="1:17" s="33" customFormat="1" x14ac:dyDescent="0.35">
      <c r="A50" s="69" t="s">
        <v>175</v>
      </c>
      <c r="B50" s="47"/>
      <c r="C50" s="47"/>
      <c r="D50" s="47"/>
    </row>
    <row r="51" spans="1:17" x14ac:dyDescent="0.45">
      <c r="A51" s="30" t="s">
        <v>262</v>
      </c>
      <c r="B51" s="69"/>
      <c r="C51" s="69"/>
      <c r="D51" s="70"/>
      <c r="E51" s="70"/>
      <c r="F51" s="70"/>
      <c r="G51" s="70"/>
      <c r="H51" s="70"/>
      <c r="I51" s="70"/>
      <c r="J51" s="70"/>
      <c r="K51" s="70"/>
      <c r="L51" s="70"/>
      <c r="M51" s="70"/>
    </row>
    <row r="52" spans="1:17" x14ac:dyDescent="0.45">
      <c r="A52" s="119" t="s">
        <v>260</v>
      </c>
      <c r="B52" s="69"/>
      <c r="C52" s="69"/>
      <c r="D52" s="70"/>
      <c r="E52" s="70"/>
      <c r="F52" s="70"/>
      <c r="G52" s="70"/>
      <c r="H52" s="70"/>
      <c r="I52" s="70"/>
      <c r="J52" s="70"/>
      <c r="K52" s="70"/>
      <c r="L52" s="70"/>
      <c r="M52" s="70"/>
    </row>
    <row r="53" spans="1:17" x14ac:dyDescent="0.45">
      <c r="A53" s="30" t="s">
        <v>257</v>
      </c>
    </row>
    <row r="54" spans="1:17" x14ac:dyDescent="0.45">
      <c r="A54" s="30"/>
    </row>
    <row r="56" spans="1:17" s="71" customFormat="1" ht="15.65" customHeight="1" x14ac:dyDescent="0.45">
      <c r="A56" s="36" t="s">
        <v>156</v>
      </c>
    </row>
    <row r="57" spans="1:17" ht="29.5" x14ac:dyDescent="0.45">
      <c r="A57" s="49" t="s">
        <v>27</v>
      </c>
      <c r="B57" s="38" t="s">
        <v>28</v>
      </c>
      <c r="C57" s="38" t="s">
        <v>201</v>
      </c>
      <c r="D57" s="70"/>
      <c r="E57" s="70"/>
      <c r="F57" s="70"/>
      <c r="G57" s="70"/>
      <c r="H57" s="70"/>
      <c r="I57" s="70"/>
      <c r="J57" s="70"/>
      <c r="K57" s="20"/>
      <c r="L57" s="20"/>
      <c r="M57" s="60"/>
    </row>
    <row r="58" spans="1:17" x14ac:dyDescent="0.45">
      <c r="A58" s="120">
        <v>44757</v>
      </c>
      <c r="B58" s="121" t="s">
        <v>264</v>
      </c>
      <c r="C58" s="45"/>
      <c r="D58" s="70"/>
      <c r="E58" s="70"/>
      <c r="F58" s="70"/>
      <c r="G58" s="70"/>
      <c r="H58" s="70"/>
      <c r="I58" s="70"/>
      <c r="J58" s="60"/>
      <c r="K58" s="60"/>
      <c r="M58" s="60"/>
    </row>
    <row r="59" spans="1:17" ht="29.5" x14ac:dyDescent="0.45">
      <c r="D59" s="73" t="s">
        <v>51</v>
      </c>
      <c r="E59" s="74"/>
      <c r="F59" s="74"/>
      <c r="G59" s="74"/>
      <c r="H59" s="75"/>
      <c r="I59" s="73" t="s">
        <v>187</v>
      </c>
      <c r="J59" s="74"/>
      <c r="K59" s="74"/>
      <c r="L59" s="74"/>
      <c r="M59" s="74"/>
      <c r="N59" s="74"/>
      <c r="O59" s="74"/>
      <c r="P59" s="74"/>
      <c r="Q59" s="75"/>
    </row>
    <row r="60" spans="1:17" ht="58.5" x14ac:dyDescent="0.45">
      <c r="A60" s="31" t="s">
        <v>50</v>
      </c>
      <c r="B60" s="31" t="s">
        <v>57</v>
      </c>
      <c r="C60" s="31" t="s">
        <v>56</v>
      </c>
      <c r="D60" s="29" t="s">
        <v>202</v>
      </c>
      <c r="E60" s="29" t="s">
        <v>203</v>
      </c>
      <c r="F60" s="29" t="s">
        <v>217</v>
      </c>
      <c r="G60" s="29" t="s">
        <v>218</v>
      </c>
      <c r="H60" s="50" t="s">
        <v>219</v>
      </c>
      <c r="I60" s="29" t="s">
        <v>207</v>
      </c>
      <c r="J60" s="29" t="s">
        <v>134</v>
      </c>
      <c r="K60" s="50" t="s">
        <v>220</v>
      </c>
      <c r="L60" s="29" t="s">
        <v>209</v>
      </c>
      <c r="M60" s="29" t="s">
        <v>132</v>
      </c>
      <c r="N60" s="50" t="s">
        <v>221</v>
      </c>
      <c r="O60" s="29" t="s">
        <v>211</v>
      </c>
      <c r="P60" s="29" t="s">
        <v>110</v>
      </c>
      <c r="Q60" s="50" t="s">
        <v>222</v>
      </c>
    </row>
    <row r="61" spans="1:17" ht="29" x14ac:dyDescent="0.45">
      <c r="A61" s="122" t="s">
        <v>266</v>
      </c>
      <c r="B61" s="123" t="s">
        <v>280</v>
      </c>
      <c r="C61" s="128" t="s">
        <v>281</v>
      </c>
      <c r="D61" s="128" t="s">
        <v>282</v>
      </c>
      <c r="E61" s="45">
        <f>F61*0.001</f>
        <v>1.2E-2</v>
      </c>
      <c r="F61" s="45">
        <v>12</v>
      </c>
      <c r="G61" s="128">
        <v>13</v>
      </c>
      <c r="H61" s="135">
        <f t="shared" ref="H61:H70" si="1">F61/G61-1</f>
        <v>-7.6923076923076872E-2</v>
      </c>
      <c r="I61" s="128" t="s">
        <v>296</v>
      </c>
      <c r="J61" s="128" t="s">
        <v>297</v>
      </c>
      <c r="K61" s="129" t="s">
        <v>298</v>
      </c>
      <c r="L61" s="45">
        <v>3192</v>
      </c>
      <c r="M61" s="45">
        <v>5717</v>
      </c>
      <c r="N61" s="135">
        <f>L61/M61-1</f>
        <v>-0.44166520902571282</v>
      </c>
      <c r="O61" s="45">
        <v>1739</v>
      </c>
      <c r="P61" s="45">
        <v>1930</v>
      </c>
      <c r="Q61" s="135">
        <f t="shared" ref="Q61:Q70" si="2">O61/P61-1</f>
        <v>-9.8963730569948227E-2</v>
      </c>
    </row>
    <row r="62" spans="1:17" ht="29" x14ac:dyDescent="0.45">
      <c r="A62" s="122" t="s">
        <v>266</v>
      </c>
      <c r="B62" s="123" t="s">
        <v>283</v>
      </c>
      <c r="C62" s="128" t="s">
        <v>281</v>
      </c>
      <c r="D62" s="128" t="s">
        <v>284</v>
      </c>
      <c r="E62" s="45">
        <f>F62*0.047</f>
        <v>1.41</v>
      </c>
      <c r="F62" s="45">
        <v>30</v>
      </c>
      <c r="G62" s="128">
        <v>32</v>
      </c>
      <c r="H62" s="135">
        <f t="shared" si="1"/>
        <v>-6.25E-2</v>
      </c>
      <c r="I62" s="128" t="s">
        <v>296</v>
      </c>
      <c r="J62" s="128" t="s">
        <v>297</v>
      </c>
      <c r="K62" s="128" t="s">
        <v>298</v>
      </c>
      <c r="L62" s="45">
        <v>25705</v>
      </c>
      <c r="M62" s="45">
        <v>14647</v>
      </c>
      <c r="N62" s="135">
        <f t="shared" ref="N62:N70" si="3">L62/M62-1</f>
        <v>0.75496688741721862</v>
      </c>
      <c r="O62" s="45">
        <v>14003</v>
      </c>
      <c r="P62" s="45">
        <v>4946</v>
      </c>
      <c r="Q62" s="135">
        <f t="shared" si="2"/>
        <v>1.8311767084512738</v>
      </c>
    </row>
    <row r="63" spans="1:17" ht="29" x14ac:dyDescent="0.45">
      <c r="A63" s="122" t="s">
        <v>266</v>
      </c>
      <c r="B63" s="123" t="s">
        <v>285</v>
      </c>
      <c r="C63" s="128" t="s">
        <v>281</v>
      </c>
      <c r="D63" s="128" t="s">
        <v>286</v>
      </c>
      <c r="E63" s="45">
        <f>F63*0.068</f>
        <v>2.1080000000000001</v>
      </c>
      <c r="F63" s="45">
        <v>31</v>
      </c>
      <c r="G63" s="128">
        <v>32</v>
      </c>
      <c r="H63" s="135">
        <f t="shared" si="1"/>
        <v>-3.125E-2</v>
      </c>
      <c r="I63" s="128" t="s">
        <v>296</v>
      </c>
      <c r="J63" s="128" t="s">
        <v>297</v>
      </c>
      <c r="K63" s="128" t="s">
        <v>298</v>
      </c>
      <c r="L63" s="45">
        <v>63396</v>
      </c>
      <c r="M63" s="45">
        <v>90682</v>
      </c>
      <c r="N63" s="135">
        <f t="shared" si="3"/>
        <v>-0.30089764231049165</v>
      </c>
      <c r="O63" s="45">
        <v>34536</v>
      </c>
      <c r="P63" s="45">
        <v>30622</v>
      </c>
      <c r="Q63" s="135">
        <f t="shared" si="2"/>
        <v>0.12781660244268833</v>
      </c>
    </row>
    <row r="64" spans="1:17" ht="29" x14ac:dyDescent="0.45">
      <c r="A64" s="122" t="s">
        <v>266</v>
      </c>
      <c r="B64" s="123" t="s">
        <v>287</v>
      </c>
      <c r="C64" s="128" t="s">
        <v>281</v>
      </c>
      <c r="D64" s="128" t="s">
        <v>288</v>
      </c>
      <c r="E64" s="45">
        <f>F64*0.126</f>
        <v>4.5359999999999996</v>
      </c>
      <c r="F64" s="45">
        <v>36</v>
      </c>
      <c r="G64" s="128">
        <v>34</v>
      </c>
      <c r="H64" s="135">
        <f t="shared" si="1"/>
        <v>5.8823529411764719E-2</v>
      </c>
      <c r="I64" s="128" t="s">
        <v>296</v>
      </c>
      <c r="J64" s="128" t="s">
        <v>297</v>
      </c>
      <c r="K64" s="128" t="s">
        <v>298</v>
      </c>
      <c r="L64" s="45">
        <v>32254</v>
      </c>
      <c r="M64" s="45">
        <v>37114</v>
      </c>
      <c r="N64" s="135">
        <f t="shared" si="3"/>
        <v>-0.1309478902839899</v>
      </c>
      <c r="O64" s="45">
        <v>17571</v>
      </c>
      <c r="P64" s="45">
        <v>12533</v>
      </c>
      <c r="Q64" s="135">
        <f t="shared" si="2"/>
        <v>0.40197877603127741</v>
      </c>
    </row>
    <row r="65" spans="1:17" ht="29" x14ac:dyDescent="0.45">
      <c r="A65" s="122" t="s">
        <v>266</v>
      </c>
      <c r="B65" s="123" t="s">
        <v>289</v>
      </c>
      <c r="C65" s="128" t="s">
        <v>281</v>
      </c>
      <c r="D65" s="128" t="s">
        <v>290</v>
      </c>
      <c r="E65" s="45">
        <f>F65*0.366</f>
        <v>13.176</v>
      </c>
      <c r="F65" s="45">
        <v>36</v>
      </c>
      <c r="G65" s="128">
        <v>25</v>
      </c>
      <c r="H65" s="135">
        <f t="shared" si="1"/>
        <v>0.43999999999999995</v>
      </c>
      <c r="I65" s="128" t="s">
        <v>296</v>
      </c>
      <c r="J65" s="128" t="s">
        <v>297</v>
      </c>
      <c r="K65" s="128" t="s">
        <v>298</v>
      </c>
      <c r="L65" s="45">
        <v>94682</v>
      </c>
      <c r="M65" s="45">
        <v>30542</v>
      </c>
      <c r="N65" s="135">
        <f t="shared" si="3"/>
        <v>2.1000589352367234</v>
      </c>
      <c r="O65" s="45">
        <v>51580</v>
      </c>
      <c r="P65" s="45">
        <v>10314</v>
      </c>
      <c r="Q65" s="135">
        <f t="shared" si="2"/>
        <v>4.000969555943378</v>
      </c>
    </row>
    <row r="66" spans="1:17" ht="29" x14ac:dyDescent="0.45">
      <c r="A66" s="122" t="s">
        <v>270</v>
      </c>
      <c r="B66" s="128"/>
      <c r="C66" s="128" t="s">
        <v>281</v>
      </c>
      <c r="D66" s="128" t="s">
        <v>291</v>
      </c>
      <c r="E66" s="45">
        <f>F66*0.206</f>
        <v>10.506</v>
      </c>
      <c r="F66" s="45">
        <v>51</v>
      </c>
      <c r="G66" s="128">
        <v>52</v>
      </c>
      <c r="H66" s="135">
        <f t="shared" si="1"/>
        <v>-1.9230769230769273E-2</v>
      </c>
      <c r="I66" s="128" t="s">
        <v>296</v>
      </c>
      <c r="J66" s="128" t="s">
        <v>297</v>
      </c>
      <c r="K66" s="128" t="s">
        <v>298</v>
      </c>
      <c r="L66" s="45">
        <v>392983</v>
      </c>
      <c r="M66" s="45">
        <v>77592</v>
      </c>
      <c r="N66" s="135">
        <f t="shared" si="3"/>
        <v>4.0647360552634293</v>
      </c>
      <c r="O66" s="45">
        <v>214085</v>
      </c>
      <c r="P66" s="45">
        <v>26201</v>
      </c>
      <c r="Q66" s="135">
        <f t="shared" si="2"/>
        <v>7.1708713407885192</v>
      </c>
    </row>
    <row r="67" spans="1:17" ht="29" x14ac:dyDescent="0.45">
      <c r="A67" s="122" t="s">
        <v>272</v>
      </c>
      <c r="B67" s="128"/>
      <c r="C67" s="128" t="s">
        <v>281</v>
      </c>
      <c r="D67" s="128" t="s">
        <v>292</v>
      </c>
      <c r="E67" s="45">
        <f>F67*0.414</f>
        <v>10.763999999999999</v>
      </c>
      <c r="F67" s="45">
        <v>26</v>
      </c>
      <c r="G67" s="128">
        <v>15</v>
      </c>
      <c r="H67" s="135">
        <f t="shared" si="1"/>
        <v>0.73333333333333339</v>
      </c>
      <c r="I67" s="128" t="s">
        <v>296</v>
      </c>
      <c r="J67" s="128" t="s">
        <v>297</v>
      </c>
      <c r="K67" s="128" t="s">
        <v>298</v>
      </c>
      <c r="L67" s="45">
        <v>73406</v>
      </c>
      <c r="M67" s="45">
        <v>56812</v>
      </c>
      <c r="N67" s="135">
        <f t="shared" si="3"/>
        <v>0.29208617897627254</v>
      </c>
      <c r="O67" s="45">
        <v>39990</v>
      </c>
      <c r="P67" s="45">
        <v>19184</v>
      </c>
      <c r="Q67" s="135">
        <f t="shared" si="2"/>
        <v>1.0845496246872393</v>
      </c>
    </row>
    <row r="68" spans="1:17" ht="29" x14ac:dyDescent="0.45">
      <c r="A68" s="122" t="s">
        <v>274</v>
      </c>
      <c r="B68" s="128"/>
      <c r="C68" s="128" t="s">
        <v>281</v>
      </c>
      <c r="D68" s="128" t="s">
        <v>293</v>
      </c>
      <c r="E68" s="45">
        <f>F68*0.104</f>
        <v>1.768</v>
      </c>
      <c r="F68" s="45">
        <v>17</v>
      </c>
      <c r="G68" s="128">
        <v>33</v>
      </c>
      <c r="H68" s="135">
        <f t="shared" si="1"/>
        <v>-0.48484848484848486</v>
      </c>
      <c r="I68" s="128" t="s">
        <v>296</v>
      </c>
      <c r="J68" s="128" t="s">
        <v>297</v>
      </c>
      <c r="K68" s="128" t="s">
        <v>298</v>
      </c>
      <c r="L68" s="45">
        <v>112293</v>
      </c>
      <c r="M68" s="45">
        <v>107046</v>
      </c>
      <c r="N68" s="135">
        <f t="shared" si="3"/>
        <v>4.9016310744913305E-2</v>
      </c>
      <c r="O68" s="45">
        <v>61174</v>
      </c>
      <c r="P68" s="45">
        <v>36147</v>
      </c>
      <c r="Q68" s="135">
        <f t="shared" si="2"/>
        <v>0.69236727805903664</v>
      </c>
    </row>
    <row r="69" spans="1:17" ht="29" x14ac:dyDescent="0.45">
      <c r="A69" s="122" t="s">
        <v>276</v>
      </c>
      <c r="B69" s="128"/>
      <c r="C69" s="128" t="s">
        <v>281</v>
      </c>
      <c r="D69" s="128" t="s">
        <v>294</v>
      </c>
      <c r="E69" s="45">
        <f>F69*0.048</f>
        <v>0.81600000000000006</v>
      </c>
      <c r="F69" s="45">
        <v>17</v>
      </c>
      <c r="G69" s="128">
        <v>15</v>
      </c>
      <c r="H69" s="135">
        <f t="shared" si="1"/>
        <v>0.1333333333333333</v>
      </c>
      <c r="I69" s="128" t="s">
        <v>296</v>
      </c>
      <c r="J69" s="128" t="s">
        <v>297</v>
      </c>
      <c r="K69" s="128" t="s">
        <v>298</v>
      </c>
      <c r="L69" s="45">
        <v>248045</v>
      </c>
      <c r="M69" s="45">
        <v>257550</v>
      </c>
      <c r="N69" s="135">
        <f t="shared" si="3"/>
        <v>-3.6905455251407537E-2</v>
      </c>
      <c r="O69" s="45">
        <v>135127</v>
      </c>
      <c r="P69" s="45">
        <v>86970</v>
      </c>
      <c r="Q69" s="135">
        <f t="shared" si="2"/>
        <v>0.55371967345061512</v>
      </c>
    </row>
    <row r="70" spans="1:17" ht="29" x14ac:dyDescent="0.45">
      <c r="A70" s="122" t="s">
        <v>278</v>
      </c>
      <c r="B70" s="128"/>
      <c r="C70" s="128" t="s">
        <v>281</v>
      </c>
      <c r="D70" s="128" t="s">
        <v>295</v>
      </c>
      <c r="E70" s="45">
        <f>F70*0.049</f>
        <v>0.68600000000000005</v>
      </c>
      <c r="F70" s="45">
        <v>14</v>
      </c>
      <c r="G70" s="128">
        <v>14</v>
      </c>
      <c r="H70" s="135">
        <f t="shared" si="1"/>
        <v>0</v>
      </c>
      <c r="I70" s="128" t="s">
        <v>296</v>
      </c>
      <c r="J70" s="128" t="s">
        <v>297</v>
      </c>
      <c r="K70" s="128" t="s">
        <v>298</v>
      </c>
      <c r="L70" s="45">
        <v>87824</v>
      </c>
      <c r="M70" s="45">
        <v>26157</v>
      </c>
      <c r="N70" s="135">
        <f t="shared" si="3"/>
        <v>2.3575715869556908</v>
      </c>
      <c r="O70" s="45">
        <v>47844</v>
      </c>
      <c r="P70" s="45">
        <v>8833</v>
      </c>
      <c r="Q70" s="135">
        <f t="shared" si="2"/>
        <v>4.4165062832559716</v>
      </c>
    </row>
    <row r="71" spans="1:17" x14ac:dyDescent="0.45">
      <c r="A71" s="128"/>
      <c r="B71" s="128"/>
      <c r="C71" s="123"/>
      <c r="D71" s="127"/>
      <c r="E71" s="45"/>
      <c r="F71" s="45"/>
      <c r="G71" s="45"/>
      <c r="H71" s="45"/>
      <c r="I71" s="45"/>
      <c r="J71" s="45"/>
      <c r="K71" s="45"/>
      <c r="L71" s="45"/>
      <c r="M71" s="45"/>
      <c r="N71" s="45"/>
      <c r="O71" s="45"/>
      <c r="P71" s="45"/>
      <c r="Q71" s="45"/>
    </row>
    <row r="72" spans="1:17" x14ac:dyDescent="0.45">
      <c r="A72" s="128"/>
      <c r="B72" s="128"/>
      <c r="C72" s="128"/>
      <c r="D72" s="127"/>
      <c r="E72" s="45"/>
      <c r="F72" s="45"/>
      <c r="G72" s="45"/>
      <c r="H72" s="45"/>
      <c r="I72" s="45"/>
      <c r="J72" s="45"/>
      <c r="K72" s="45"/>
      <c r="L72" s="45"/>
      <c r="M72" s="45"/>
      <c r="N72" s="45"/>
      <c r="O72" s="45"/>
      <c r="P72" s="45"/>
      <c r="Q72" s="45"/>
    </row>
    <row r="73" spans="1:17" x14ac:dyDescent="0.45">
      <c r="A73" s="30"/>
    </row>
    <row r="74" spans="1:17" x14ac:dyDescent="0.45">
      <c r="A74" s="30" t="s">
        <v>185</v>
      </c>
      <c r="B74" s="69"/>
      <c r="C74" s="70"/>
      <c r="D74" s="70"/>
      <c r="E74" s="70"/>
      <c r="F74" s="70"/>
      <c r="G74" s="70"/>
      <c r="H74" s="70"/>
      <c r="I74" s="70"/>
      <c r="J74" s="70"/>
      <c r="K74" s="70"/>
      <c r="M74" s="70"/>
    </row>
    <row r="75" spans="1:17" x14ac:dyDescent="0.45">
      <c r="A75" s="30" t="s">
        <v>186</v>
      </c>
      <c r="B75" s="69"/>
      <c r="C75" s="70"/>
      <c r="D75" s="70"/>
      <c r="E75" s="70"/>
      <c r="F75" s="70"/>
      <c r="G75" s="70"/>
      <c r="H75" s="70"/>
      <c r="I75" s="70"/>
      <c r="J75" s="70"/>
      <c r="K75" s="70"/>
      <c r="L75" s="70"/>
      <c r="M75" s="70"/>
    </row>
    <row r="76" spans="1:17" x14ac:dyDescent="0.45">
      <c r="A76" s="30" t="s">
        <v>183</v>
      </c>
      <c r="B76" s="69"/>
      <c r="C76" s="70"/>
      <c r="D76" s="70"/>
      <c r="E76" s="70"/>
      <c r="F76" s="70"/>
      <c r="G76" s="70"/>
      <c r="H76" s="70"/>
      <c r="I76" s="70"/>
      <c r="J76" s="70"/>
      <c r="K76" s="70"/>
      <c r="L76" s="70"/>
      <c r="M76" s="70"/>
    </row>
    <row r="77" spans="1:17" x14ac:dyDescent="0.45">
      <c r="A77" s="30" t="s">
        <v>184</v>
      </c>
      <c r="B77" s="69"/>
      <c r="C77" s="70"/>
      <c r="D77" s="70"/>
      <c r="E77" s="70"/>
      <c r="F77" s="70"/>
      <c r="G77" s="70"/>
      <c r="H77" s="70"/>
      <c r="I77" s="70"/>
      <c r="J77" s="70"/>
      <c r="K77" s="70"/>
      <c r="L77" s="70"/>
      <c r="M77" s="70"/>
    </row>
    <row r="78" spans="1:17" x14ac:dyDescent="0.45">
      <c r="A78" s="30"/>
      <c r="B78" s="69"/>
      <c r="C78" s="70"/>
      <c r="D78" s="70"/>
      <c r="E78" s="70"/>
      <c r="F78" s="70"/>
      <c r="G78" s="70"/>
      <c r="H78" s="70"/>
      <c r="I78" s="70"/>
      <c r="J78" s="70"/>
      <c r="K78" s="70"/>
      <c r="L78" s="70"/>
      <c r="M78" s="70"/>
    </row>
    <row r="79" spans="1:17" x14ac:dyDescent="0.45">
      <c r="A79" s="69"/>
      <c r="D79" s="77"/>
      <c r="E79" s="77"/>
      <c r="F79" s="77"/>
      <c r="G79" s="77"/>
      <c r="H79" s="77"/>
      <c r="I79" s="77"/>
      <c r="J79" s="77"/>
      <c r="K79" s="77"/>
      <c r="L79" s="77"/>
      <c r="M79" s="77"/>
    </row>
    <row r="80" spans="1:17" x14ac:dyDescent="0.45">
      <c r="A80" s="69"/>
      <c r="D80" s="70"/>
      <c r="E80" s="70"/>
      <c r="F80" s="70"/>
      <c r="G80" s="70"/>
      <c r="H80" s="70"/>
      <c r="I80" s="70"/>
      <c r="J80" s="70"/>
      <c r="K80" s="70"/>
      <c r="L80" s="70"/>
      <c r="M80" s="70"/>
    </row>
    <row r="81" spans="1:3" x14ac:dyDescent="0.45">
      <c r="A81" s="54" t="s">
        <v>111</v>
      </c>
      <c r="B81" s="56"/>
      <c r="C81" s="78"/>
    </row>
    <row r="82" spans="1:3" ht="130.5" x14ac:dyDescent="0.45">
      <c r="A82" s="57" t="s">
        <v>163</v>
      </c>
      <c r="B82" s="25" t="s">
        <v>299</v>
      </c>
      <c r="C82" s="70"/>
    </row>
    <row r="83" spans="1:3" ht="145" x14ac:dyDescent="0.45">
      <c r="A83" s="57" t="s">
        <v>164</v>
      </c>
      <c r="B83" s="25" t="s">
        <v>473</v>
      </c>
      <c r="C83" s="70"/>
    </row>
  </sheetData>
  <mergeCells count="10">
    <mergeCell ref="P19:Q19"/>
    <mergeCell ref="B18:S18"/>
    <mergeCell ref="R19:S19"/>
    <mergeCell ref="L19:M19"/>
    <mergeCell ref="N19:O19"/>
    <mergeCell ref="B19:C19"/>
    <mergeCell ref="D19:E19"/>
    <mergeCell ref="F19:G19"/>
    <mergeCell ref="H19:I19"/>
    <mergeCell ref="J19:K19"/>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1"/>
  <sheetViews>
    <sheetView zoomScale="70" zoomScaleNormal="70" workbookViewId="0"/>
  </sheetViews>
  <sheetFormatPr defaultColWidth="9.1796875" defaultRowHeight="16.5" x14ac:dyDescent="0.45"/>
  <cols>
    <col min="1" max="1" width="147.7265625" style="22" bestFit="1" customWidth="1"/>
    <col min="2" max="2" width="18.54296875" style="22" customWidth="1"/>
    <col min="3" max="3" width="16.81640625" style="22" customWidth="1"/>
    <col min="4" max="5" width="15.453125" style="22" customWidth="1"/>
    <col min="6" max="8" width="16.1796875" style="22" customWidth="1"/>
    <col min="9" max="12" width="22.54296875" style="22" customWidth="1"/>
    <col min="13" max="13" width="28.81640625" style="22" customWidth="1"/>
    <col min="14" max="14" width="26.26953125" style="22" customWidth="1"/>
    <col min="15" max="16384" width="9.1796875" style="22"/>
  </cols>
  <sheetData>
    <row r="1" spans="1:14" s="6" customFormat="1" ht="18" x14ac:dyDescent="0.35">
      <c r="A1" s="59" t="s">
        <v>228</v>
      </c>
      <c r="B1" s="5"/>
    </row>
    <row r="2" spans="1:14" s="6" customFormat="1" x14ac:dyDescent="0.4">
      <c r="A2" s="18" t="s">
        <v>120</v>
      </c>
    </row>
    <row r="3" spans="1:14" s="6" customFormat="1" ht="18" x14ac:dyDescent="0.4">
      <c r="A3" s="18" t="s">
        <v>117</v>
      </c>
      <c r="B3" s="5"/>
    </row>
    <row r="4" spans="1:14" s="17" customFormat="1" ht="15" x14ac:dyDescent="0.4">
      <c r="A4" s="18" t="s">
        <v>126</v>
      </c>
    </row>
    <row r="5" spans="1:14" x14ac:dyDescent="0.45">
      <c r="A5" s="38" t="s">
        <v>27</v>
      </c>
      <c r="B5" s="38" t="s">
        <v>28</v>
      </c>
      <c r="C5" s="34"/>
      <c r="D5" s="34"/>
      <c r="E5" s="34"/>
      <c r="F5" s="34"/>
      <c r="G5" s="34"/>
      <c r="H5" s="34"/>
      <c r="I5" s="34"/>
      <c r="J5" s="34"/>
      <c r="K5" s="34"/>
      <c r="L5" s="34"/>
      <c r="M5" s="34"/>
      <c r="N5" s="23"/>
    </row>
    <row r="6" spans="1:14" x14ac:dyDescent="0.45">
      <c r="A6" s="120">
        <v>44757</v>
      </c>
      <c r="B6" s="121" t="s">
        <v>264</v>
      </c>
      <c r="C6" s="34"/>
      <c r="D6" s="34"/>
      <c r="E6" s="34"/>
      <c r="F6" s="34"/>
      <c r="G6" s="34"/>
      <c r="H6" s="34"/>
      <c r="I6" s="34"/>
      <c r="J6" s="34"/>
      <c r="K6" s="34"/>
      <c r="L6" s="34"/>
      <c r="M6" s="34"/>
      <c r="N6" s="23"/>
    </row>
    <row r="7" spans="1:14" ht="58.5" x14ac:dyDescent="0.45">
      <c r="A7" s="31" t="s">
        <v>23</v>
      </c>
      <c r="B7" s="29" t="s">
        <v>103</v>
      </c>
      <c r="C7" s="29" t="s">
        <v>22</v>
      </c>
      <c r="D7" s="29" t="s">
        <v>223</v>
      </c>
      <c r="E7" s="29" t="s">
        <v>229</v>
      </c>
      <c r="F7" s="29" t="s">
        <v>123</v>
      </c>
      <c r="G7" s="29" t="s">
        <v>230</v>
      </c>
      <c r="H7" s="29" t="s">
        <v>226</v>
      </c>
      <c r="I7" s="29" t="s">
        <v>227</v>
      </c>
      <c r="J7" s="29" t="s">
        <v>193</v>
      </c>
      <c r="K7" s="29" t="s">
        <v>194</v>
      </c>
      <c r="L7" s="29" t="s">
        <v>231</v>
      </c>
      <c r="M7" s="29" t="s">
        <v>47</v>
      </c>
      <c r="N7" s="23"/>
    </row>
    <row r="8" spans="1:14" x14ac:dyDescent="0.45">
      <c r="A8" s="130" t="s">
        <v>300</v>
      </c>
      <c r="B8" s="123" t="s">
        <v>301</v>
      </c>
      <c r="C8" s="123" t="s">
        <v>302</v>
      </c>
      <c r="D8" s="72"/>
      <c r="E8" s="72"/>
      <c r="F8" s="123" t="s">
        <v>303</v>
      </c>
      <c r="G8" s="123" t="s">
        <v>304</v>
      </c>
      <c r="H8" s="11"/>
      <c r="I8" s="131">
        <v>0</v>
      </c>
      <c r="J8" s="72"/>
      <c r="K8" s="72"/>
      <c r="L8" s="72"/>
      <c r="M8" s="72"/>
    </row>
    <row r="9" spans="1:14" x14ac:dyDescent="0.45">
      <c r="A9" s="130" t="s">
        <v>305</v>
      </c>
      <c r="B9" s="123" t="s">
        <v>301</v>
      </c>
      <c r="C9" s="123" t="s">
        <v>306</v>
      </c>
      <c r="D9" s="72"/>
      <c r="E9" s="72"/>
      <c r="F9" s="123" t="s">
        <v>303</v>
      </c>
      <c r="G9" s="123" t="s">
        <v>304</v>
      </c>
      <c r="H9" s="11"/>
      <c r="I9" s="131">
        <v>0</v>
      </c>
      <c r="J9" s="72"/>
      <c r="K9" s="72"/>
      <c r="L9" s="72"/>
      <c r="M9" s="72"/>
    </row>
    <row r="10" spans="1:14" x14ac:dyDescent="0.45">
      <c r="A10" s="130" t="s">
        <v>307</v>
      </c>
      <c r="B10" s="123" t="s">
        <v>301</v>
      </c>
      <c r="C10" s="123" t="s">
        <v>308</v>
      </c>
      <c r="D10" s="72"/>
      <c r="E10" s="72"/>
      <c r="F10" s="123" t="s">
        <v>303</v>
      </c>
      <c r="G10" s="123" t="s">
        <v>304</v>
      </c>
      <c r="H10" s="11"/>
      <c r="I10" s="131">
        <v>0</v>
      </c>
      <c r="J10" s="72"/>
      <c r="K10" s="72"/>
      <c r="L10" s="72"/>
      <c r="M10" s="72"/>
    </row>
    <row r="11" spans="1:14" x14ac:dyDescent="0.45">
      <c r="A11" s="130" t="s">
        <v>309</v>
      </c>
      <c r="B11" s="123" t="s">
        <v>301</v>
      </c>
      <c r="C11" s="123" t="s">
        <v>310</v>
      </c>
      <c r="D11" s="72"/>
      <c r="E11" s="72"/>
      <c r="F11" s="123" t="s">
        <v>303</v>
      </c>
      <c r="G11" s="123" t="s">
        <v>304</v>
      </c>
      <c r="H11" s="11"/>
      <c r="I11" s="131">
        <v>0</v>
      </c>
      <c r="J11" s="72"/>
      <c r="K11" s="72"/>
      <c r="L11" s="72"/>
      <c r="M11" s="72"/>
    </row>
    <row r="12" spans="1:14" x14ac:dyDescent="0.45">
      <c r="A12" s="130" t="s">
        <v>311</v>
      </c>
      <c r="B12" s="123" t="s">
        <v>301</v>
      </c>
      <c r="C12" s="123" t="s">
        <v>312</v>
      </c>
      <c r="D12" s="72"/>
      <c r="E12" s="72"/>
      <c r="F12" s="123" t="s">
        <v>303</v>
      </c>
      <c r="G12" s="123" t="s">
        <v>304</v>
      </c>
      <c r="H12" s="11"/>
      <c r="I12" s="131">
        <v>0</v>
      </c>
      <c r="J12" s="72"/>
      <c r="K12" s="72"/>
      <c r="L12" s="72"/>
      <c r="M12" s="72"/>
    </row>
    <row r="13" spans="1:14" x14ac:dyDescent="0.45">
      <c r="A13" s="130" t="s">
        <v>313</v>
      </c>
      <c r="B13" s="123" t="s">
        <v>301</v>
      </c>
      <c r="C13" s="123" t="s">
        <v>314</v>
      </c>
      <c r="D13" s="72"/>
      <c r="E13" s="72"/>
      <c r="F13" s="123" t="s">
        <v>303</v>
      </c>
      <c r="G13" s="123" t="s">
        <v>304</v>
      </c>
      <c r="H13" s="11"/>
      <c r="I13" s="131">
        <v>0</v>
      </c>
      <c r="J13" s="72"/>
      <c r="K13" s="72"/>
      <c r="L13" s="72"/>
      <c r="M13" s="72"/>
    </row>
    <row r="14" spans="1:14" x14ac:dyDescent="0.45">
      <c r="A14" s="130" t="s">
        <v>315</v>
      </c>
      <c r="B14" s="123" t="s">
        <v>301</v>
      </c>
      <c r="C14" s="123" t="s">
        <v>316</v>
      </c>
      <c r="D14" s="72"/>
      <c r="E14" s="72"/>
      <c r="F14" s="123" t="s">
        <v>303</v>
      </c>
      <c r="G14" s="123" t="s">
        <v>304</v>
      </c>
      <c r="H14" s="11"/>
      <c r="I14" s="131">
        <v>0</v>
      </c>
      <c r="J14" s="72"/>
      <c r="K14" s="72"/>
      <c r="L14" s="72"/>
      <c r="M14" s="72"/>
    </row>
    <row r="15" spans="1:14" x14ac:dyDescent="0.45">
      <c r="A15" s="130" t="s">
        <v>317</v>
      </c>
      <c r="B15" s="123" t="s">
        <v>301</v>
      </c>
      <c r="C15" s="123" t="s">
        <v>318</v>
      </c>
      <c r="D15" s="72"/>
      <c r="E15" s="72"/>
      <c r="F15" s="123" t="s">
        <v>303</v>
      </c>
      <c r="G15" s="123" t="s">
        <v>304</v>
      </c>
      <c r="H15" s="11"/>
      <c r="I15" s="131">
        <v>0</v>
      </c>
      <c r="J15" s="72"/>
      <c r="K15" s="72"/>
      <c r="L15" s="72"/>
      <c r="M15" s="72"/>
    </row>
    <row r="16" spans="1:14" x14ac:dyDescent="0.45">
      <c r="A16" s="130" t="s">
        <v>319</v>
      </c>
      <c r="B16" s="123" t="s">
        <v>301</v>
      </c>
      <c r="C16" s="123" t="s">
        <v>320</v>
      </c>
      <c r="D16" s="72"/>
      <c r="E16" s="72"/>
      <c r="F16" s="123" t="s">
        <v>303</v>
      </c>
      <c r="G16" s="123" t="s">
        <v>304</v>
      </c>
      <c r="H16" s="11"/>
      <c r="I16" s="131">
        <v>0</v>
      </c>
      <c r="J16" s="72"/>
      <c r="K16" s="72"/>
      <c r="L16" s="72"/>
      <c r="M16" s="72"/>
    </row>
    <row r="17" spans="1:13" x14ac:dyDescent="0.45">
      <c r="A17" s="130" t="s">
        <v>321</v>
      </c>
      <c r="B17" s="123" t="s">
        <v>301</v>
      </c>
      <c r="C17" s="123" t="s">
        <v>322</v>
      </c>
      <c r="D17" s="72"/>
      <c r="E17" s="72"/>
      <c r="F17" s="123" t="s">
        <v>303</v>
      </c>
      <c r="G17" s="123" t="s">
        <v>304</v>
      </c>
      <c r="H17" s="11"/>
      <c r="I17" s="131">
        <v>0</v>
      </c>
      <c r="J17" s="72"/>
      <c r="K17" s="72"/>
      <c r="L17" s="72"/>
      <c r="M17" s="72"/>
    </row>
    <row r="18" spans="1:13" x14ac:dyDescent="0.45">
      <c r="A18" s="130" t="s">
        <v>323</v>
      </c>
      <c r="B18" s="123" t="s">
        <v>301</v>
      </c>
      <c r="C18" s="123" t="s">
        <v>324</v>
      </c>
      <c r="D18" s="72"/>
      <c r="E18" s="72"/>
      <c r="F18" s="123" t="s">
        <v>303</v>
      </c>
      <c r="G18" s="123" t="s">
        <v>304</v>
      </c>
      <c r="H18" s="11"/>
      <c r="I18" s="131">
        <v>0</v>
      </c>
      <c r="J18" s="72"/>
      <c r="K18" s="72"/>
      <c r="L18" s="72"/>
      <c r="M18" s="72"/>
    </row>
    <row r="19" spans="1:13" x14ac:dyDescent="0.45">
      <c r="A19" s="130" t="s">
        <v>325</v>
      </c>
      <c r="B19" s="123" t="s">
        <v>301</v>
      </c>
      <c r="C19" s="123" t="s">
        <v>326</v>
      </c>
      <c r="D19" s="72"/>
      <c r="E19" s="72"/>
      <c r="F19" s="123" t="s">
        <v>303</v>
      </c>
      <c r="G19" s="123" t="s">
        <v>304</v>
      </c>
      <c r="H19" s="11"/>
      <c r="I19" s="131">
        <v>0</v>
      </c>
      <c r="J19" s="72"/>
      <c r="K19" s="72"/>
      <c r="L19" s="72"/>
      <c r="M19" s="72"/>
    </row>
    <row r="20" spans="1:13" x14ac:dyDescent="0.45">
      <c r="A20" s="130" t="s">
        <v>327</v>
      </c>
      <c r="B20" s="123" t="s">
        <v>301</v>
      </c>
      <c r="C20" s="123" t="s">
        <v>326</v>
      </c>
      <c r="D20" s="72"/>
      <c r="E20" s="72"/>
      <c r="F20" s="123" t="s">
        <v>303</v>
      </c>
      <c r="G20" s="123" t="s">
        <v>304</v>
      </c>
      <c r="H20" s="11"/>
      <c r="I20" s="131">
        <v>0</v>
      </c>
      <c r="J20" s="72"/>
      <c r="K20" s="72"/>
      <c r="L20" s="72"/>
      <c r="M20" s="72"/>
    </row>
    <row r="21" spans="1:13" x14ac:dyDescent="0.45">
      <c r="A21" s="130" t="s">
        <v>328</v>
      </c>
      <c r="B21" s="123" t="s">
        <v>301</v>
      </c>
      <c r="C21" s="123" t="s">
        <v>329</v>
      </c>
      <c r="D21" s="72"/>
      <c r="E21" s="72"/>
      <c r="F21" s="123" t="s">
        <v>303</v>
      </c>
      <c r="G21" s="123" t="s">
        <v>304</v>
      </c>
      <c r="H21" s="11"/>
      <c r="I21" s="131">
        <v>0</v>
      </c>
      <c r="J21" s="72"/>
      <c r="K21" s="72"/>
      <c r="L21" s="72"/>
      <c r="M21" s="72"/>
    </row>
    <row r="22" spans="1:13" x14ac:dyDescent="0.45">
      <c r="A22" s="130" t="s">
        <v>330</v>
      </c>
      <c r="B22" s="123" t="s">
        <v>301</v>
      </c>
      <c r="C22" s="123" t="s">
        <v>331</v>
      </c>
      <c r="D22" s="72"/>
      <c r="E22" s="72"/>
      <c r="F22" s="123" t="s">
        <v>303</v>
      </c>
      <c r="G22" s="123" t="s">
        <v>304</v>
      </c>
      <c r="H22" s="11"/>
      <c r="I22" s="131">
        <v>0</v>
      </c>
      <c r="J22" s="72"/>
      <c r="K22" s="72"/>
      <c r="L22" s="72"/>
      <c r="M22" s="72"/>
    </row>
    <row r="23" spans="1:13" x14ac:dyDescent="0.45">
      <c r="A23" s="130" t="s">
        <v>332</v>
      </c>
      <c r="B23" s="123" t="s">
        <v>301</v>
      </c>
      <c r="C23" s="123" t="s">
        <v>333</v>
      </c>
      <c r="D23" s="72"/>
      <c r="E23" s="72"/>
      <c r="F23" s="123" t="s">
        <v>303</v>
      </c>
      <c r="G23" s="123" t="s">
        <v>304</v>
      </c>
      <c r="H23" s="11"/>
      <c r="I23" s="131">
        <v>0</v>
      </c>
      <c r="J23" s="72"/>
      <c r="K23" s="72"/>
      <c r="L23" s="72"/>
      <c r="M23" s="72"/>
    </row>
    <row r="24" spans="1:13" x14ac:dyDescent="0.45">
      <c r="A24" s="130" t="s">
        <v>334</v>
      </c>
      <c r="B24" s="123" t="s">
        <v>301</v>
      </c>
      <c r="C24" s="123" t="s">
        <v>335</v>
      </c>
      <c r="D24" s="72"/>
      <c r="E24" s="72"/>
      <c r="F24" s="123" t="s">
        <v>303</v>
      </c>
      <c r="G24" s="123" t="s">
        <v>304</v>
      </c>
      <c r="H24" s="11"/>
      <c r="I24" s="131">
        <v>0</v>
      </c>
      <c r="J24" s="72"/>
      <c r="K24" s="72"/>
      <c r="L24" s="72"/>
      <c r="M24" s="72"/>
    </row>
    <row r="25" spans="1:13" x14ac:dyDescent="0.45">
      <c r="A25" s="130" t="s">
        <v>336</v>
      </c>
      <c r="B25" s="123" t="s">
        <v>301</v>
      </c>
      <c r="C25" s="123" t="s">
        <v>337</v>
      </c>
      <c r="D25" s="72"/>
      <c r="E25" s="72"/>
      <c r="F25" s="123" t="s">
        <v>303</v>
      </c>
      <c r="G25" s="123" t="s">
        <v>304</v>
      </c>
      <c r="H25" s="11"/>
      <c r="I25" s="131">
        <v>0</v>
      </c>
      <c r="J25" s="72"/>
      <c r="K25" s="72"/>
      <c r="L25" s="72"/>
      <c r="M25" s="72"/>
    </row>
    <row r="26" spans="1:13" x14ac:dyDescent="0.45">
      <c r="A26" s="130" t="s">
        <v>338</v>
      </c>
      <c r="B26" s="123" t="s">
        <v>301</v>
      </c>
      <c r="C26" s="123" t="s">
        <v>339</v>
      </c>
      <c r="D26" s="72"/>
      <c r="E26" s="72"/>
      <c r="F26" s="123" t="s">
        <v>303</v>
      </c>
      <c r="G26" s="123" t="s">
        <v>304</v>
      </c>
      <c r="H26" s="11"/>
      <c r="I26" s="131">
        <v>0</v>
      </c>
      <c r="J26" s="72"/>
      <c r="K26" s="72"/>
      <c r="L26" s="72"/>
      <c r="M26" s="72"/>
    </row>
    <row r="27" spans="1:13" x14ac:dyDescent="0.45">
      <c r="A27" s="130" t="s">
        <v>340</v>
      </c>
      <c r="B27" s="123" t="s">
        <v>301</v>
      </c>
      <c r="C27" s="123" t="s">
        <v>341</v>
      </c>
      <c r="D27" s="72"/>
      <c r="E27" s="72"/>
      <c r="F27" s="123" t="s">
        <v>303</v>
      </c>
      <c r="G27" s="123" t="s">
        <v>304</v>
      </c>
      <c r="H27" s="11"/>
      <c r="I27" s="131">
        <v>0</v>
      </c>
      <c r="J27" s="72"/>
      <c r="K27" s="72"/>
      <c r="L27" s="72"/>
      <c r="M27" s="72"/>
    </row>
    <row r="28" spans="1:13" x14ac:dyDescent="0.45">
      <c r="A28" s="130" t="s">
        <v>342</v>
      </c>
      <c r="B28" s="123" t="s">
        <v>301</v>
      </c>
      <c r="C28" s="123" t="s">
        <v>343</v>
      </c>
      <c r="D28" s="72"/>
      <c r="E28" s="72"/>
      <c r="F28" s="123" t="s">
        <v>303</v>
      </c>
      <c r="G28" s="123" t="s">
        <v>304</v>
      </c>
      <c r="H28" s="11"/>
      <c r="I28" s="131">
        <v>0</v>
      </c>
      <c r="J28" s="72"/>
      <c r="K28" s="72"/>
      <c r="L28" s="72"/>
      <c r="M28" s="72"/>
    </row>
    <row r="29" spans="1:13" x14ac:dyDescent="0.45">
      <c r="A29" s="130" t="s">
        <v>344</v>
      </c>
      <c r="B29" s="123" t="s">
        <v>301</v>
      </c>
      <c r="C29" s="123" t="s">
        <v>345</v>
      </c>
      <c r="D29" s="72"/>
      <c r="E29" s="72"/>
      <c r="F29" s="123" t="s">
        <v>303</v>
      </c>
      <c r="G29" s="123" t="s">
        <v>304</v>
      </c>
      <c r="H29" s="11"/>
      <c r="I29" s="131">
        <v>0</v>
      </c>
      <c r="J29" s="72"/>
      <c r="K29" s="72"/>
      <c r="L29" s="72"/>
      <c r="M29" s="72"/>
    </row>
    <row r="30" spans="1:13" x14ac:dyDescent="0.45">
      <c r="A30" s="130" t="s">
        <v>346</v>
      </c>
      <c r="B30" s="123" t="s">
        <v>301</v>
      </c>
      <c r="C30" s="123" t="s">
        <v>345</v>
      </c>
      <c r="D30" s="72"/>
      <c r="E30" s="72"/>
      <c r="F30" s="123" t="s">
        <v>303</v>
      </c>
      <c r="G30" s="123" t="s">
        <v>304</v>
      </c>
      <c r="H30" s="11"/>
      <c r="I30" s="131">
        <v>0</v>
      </c>
      <c r="J30" s="72"/>
      <c r="K30" s="72"/>
      <c r="L30" s="72"/>
      <c r="M30" s="72"/>
    </row>
    <row r="31" spans="1:13" x14ac:dyDescent="0.45">
      <c r="A31" s="130" t="s">
        <v>347</v>
      </c>
      <c r="B31" s="123" t="s">
        <v>301</v>
      </c>
      <c r="C31" s="123" t="s">
        <v>348</v>
      </c>
      <c r="D31" s="72"/>
      <c r="E31" s="72"/>
      <c r="F31" s="123" t="s">
        <v>303</v>
      </c>
      <c r="G31" s="123" t="s">
        <v>304</v>
      </c>
      <c r="H31" s="11"/>
      <c r="I31" s="131">
        <v>0</v>
      </c>
      <c r="J31" s="72"/>
      <c r="K31" s="72"/>
      <c r="L31" s="72"/>
      <c r="M31" s="72"/>
    </row>
    <row r="32" spans="1:13" x14ac:dyDescent="0.45">
      <c r="A32" s="130" t="s">
        <v>349</v>
      </c>
      <c r="B32" s="123" t="s">
        <v>301</v>
      </c>
      <c r="C32" s="123" t="s">
        <v>350</v>
      </c>
      <c r="D32" s="72"/>
      <c r="E32" s="72"/>
      <c r="F32" s="123" t="s">
        <v>303</v>
      </c>
      <c r="G32" s="123" t="s">
        <v>304</v>
      </c>
      <c r="H32" s="11"/>
      <c r="I32" s="131">
        <v>0</v>
      </c>
      <c r="J32" s="72"/>
      <c r="K32" s="72"/>
      <c r="L32" s="72"/>
      <c r="M32" s="72"/>
    </row>
    <row r="33" spans="1:13" x14ac:dyDescent="0.45">
      <c r="A33" s="130" t="s">
        <v>351</v>
      </c>
      <c r="B33" s="123" t="s">
        <v>301</v>
      </c>
      <c r="C33" s="123" t="s">
        <v>352</v>
      </c>
      <c r="D33" s="72"/>
      <c r="E33" s="72"/>
      <c r="F33" s="123" t="s">
        <v>303</v>
      </c>
      <c r="G33" s="123" t="s">
        <v>304</v>
      </c>
      <c r="H33" s="11"/>
      <c r="I33" s="131">
        <v>0</v>
      </c>
      <c r="J33" s="72"/>
      <c r="K33" s="72"/>
      <c r="L33" s="72"/>
      <c r="M33" s="72"/>
    </row>
    <row r="34" spans="1:13" x14ac:dyDescent="0.45">
      <c r="A34" s="130" t="s">
        <v>353</v>
      </c>
      <c r="B34" s="123" t="s">
        <v>301</v>
      </c>
      <c r="C34" s="123" t="s">
        <v>354</v>
      </c>
      <c r="D34" s="72"/>
      <c r="E34" s="72"/>
      <c r="F34" s="123" t="s">
        <v>303</v>
      </c>
      <c r="G34" s="123" t="s">
        <v>304</v>
      </c>
      <c r="H34" s="11"/>
      <c r="I34" s="131">
        <v>0</v>
      </c>
      <c r="J34" s="72"/>
      <c r="K34" s="72"/>
      <c r="L34" s="72"/>
      <c r="M34" s="72"/>
    </row>
    <row r="35" spans="1:13" x14ac:dyDescent="0.45">
      <c r="A35" s="130" t="s">
        <v>355</v>
      </c>
      <c r="B35" s="123" t="s">
        <v>301</v>
      </c>
      <c r="C35" s="123" t="s">
        <v>335</v>
      </c>
      <c r="D35" s="72"/>
      <c r="E35" s="72"/>
      <c r="F35" s="123" t="s">
        <v>303</v>
      </c>
      <c r="G35" s="123" t="s">
        <v>304</v>
      </c>
      <c r="H35" s="11"/>
      <c r="I35" s="131">
        <v>0</v>
      </c>
      <c r="J35" s="72"/>
      <c r="K35" s="72"/>
      <c r="L35" s="72"/>
      <c r="M35" s="72"/>
    </row>
    <row r="36" spans="1:13" x14ac:dyDescent="0.45">
      <c r="A36" s="130" t="s">
        <v>356</v>
      </c>
      <c r="B36" s="123" t="s">
        <v>301</v>
      </c>
      <c r="C36" s="123" t="s">
        <v>314</v>
      </c>
      <c r="D36" s="72"/>
      <c r="E36" s="72"/>
      <c r="F36" s="123" t="s">
        <v>303</v>
      </c>
      <c r="G36" s="123" t="s">
        <v>304</v>
      </c>
      <c r="H36" s="11"/>
      <c r="I36" s="131">
        <v>0</v>
      </c>
      <c r="J36" s="72"/>
      <c r="K36" s="72"/>
      <c r="L36" s="72"/>
      <c r="M36" s="72"/>
    </row>
    <row r="37" spans="1:13" x14ac:dyDescent="0.45">
      <c r="A37" s="130" t="s">
        <v>357</v>
      </c>
      <c r="B37" s="123" t="s">
        <v>301</v>
      </c>
      <c r="C37" s="123" t="s">
        <v>345</v>
      </c>
      <c r="D37" s="72"/>
      <c r="E37" s="72"/>
      <c r="F37" s="123" t="s">
        <v>303</v>
      </c>
      <c r="G37" s="123" t="s">
        <v>304</v>
      </c>
      <c r="H37" s="11"/>
      <c r="I37" s="131">
        <v>0</v>
      </c>
      <c r="J37" s="72"/>
      <c r="K37" s="72"/>
      <c r="L37" s="72"/>
      <c r="M37" s="72"/>
    </row>
    <row r="38" spans="1:13" x14ac:dyDescent="0.45">
      <c r="A38" s="130" t="s">
        <v>358</v>
      </c>
      <c r="B38" s="123" t="s">
        <v>301</v>
      </c>
      <c r="C38" s="123" t="s">
        <v>359</v>
      </c>
      <c r="D38" s="72"/>
      <c r="E38" s="72"/>
      <c r="F38" s="123" t="s">
        <v>303</v>
      </c>
      <c r="G38" s="123" t="s">
        <v>304</v>
      </c>
      <c r="H38" s="11"/>
      <c r="I38" s="131">
        <v>0</v>
      </c>
      <c r="J38" s="72"/>
      <c r="K38" s="72"/>
      <c r="L38" s="72"/>
      <c r="M38" s="72"/>
    </row>
    <row r="39" spans="1:13" x14ac:dyDescent="0.45">
      <c r="A39" s="130" t="s">
        <v>360</v>
      </c>
      <c r="B39" s="123" t="s">
        <v>301</v>
      </c>
      <c r="C39" s="123" t="s">
        <v>361</v>
      </c>
      <c r="D39" s="72"/>
      <c r="E39" s="72"/>
      <c r="F39" s="123" t="s">
        <v>303</v>
      </c>
      <c r="G39" s="123" t="s">
        <v>304</v>
      </c>
      <c r="H39" s="11"/>
      <c r="I39" s="131">
        <v>0</v>
      </c>
      <c r="J39" s="72"/>
      <c r="K39" s="72"/>
      <c r="L39" s="72"/>
      <c r="M39" s="72"/>
    </row>
    <row r="40" spans="1:13" x14ac:dyDescent="0.45">
      <c r="A40" s="130" t="s">
        <v>362</v>
      </c>
      <c r="B40" s="123" t="s">
        <v>301</v>
      </c>
      <c r="C40" s="123" t="s">
        <v>359</v>
      </c>
      <c r="D40" s="72"/>
      <c r="E40" s="72"/>
      <c r="F40" s="123" t="s">
        <v>303</v>
      </c>
      <c r="G40" s="123" t="s">
        <v>304</v>
      </c>
      <c r="H40" s="11"/>
      <c r="I40" s="131">
        <v>0</v>
      </c>
      <c r="J40" s="72"/>
      <c r="K40" s="72"/>
      <c r="L40" s="72"/>
      <c r="M40" s="72"/>
    </row>
    <row r="41" spans="1:13" x14ac:dyDescent="0.45">
      <c r="A41" s="130" t="s">
        <v>363</v>
      </c>
      <c r="B41" s="123" t="s">
        <v>301</v>
      </c>
      <c r="C41" s="123" t="s">
        <v>359</v>
      </c>
      <c r="D41" s="72"/>
      <c r="E41" s="72"/>
      <c r="F41" s="123" t="s">
        <v>303</v>
      </c>
      <c r="G41" s="123" t="s">
        <v>304</v>
      </c>
      <c r="H41" s="11"/>
      <c r="I41" s="131">
        <v>0</v>
      </c>
      <c r="J41" s="72"/>
      <c r="K41" s="72"/>
      <c r="L41" s="72"/>
      <c r="M41" s="72"/>
    </row>
    <row r="42" spans="1:13" x14ac:dyDescent="0.45">
      <c r="A42" s="130" t="s">
        <v>364</v>
      </c>
      <c r="B42" s="123" t="s">
        <v>301</v>
      </c>
      <c r="C42" s="123" t="s">
        <v>365</v>
      </c>
      <c r="D42" s="72"/>
      <c r="E42" s="72"/>
      <c r="F42" s="123" t="s">
        <v>303</v>
      </c>
      <c r="G42" s="123" t="s">
        <v>304</v>
      </c>
      <c r="H42" s="11"/>
      <c r="I42" s="131">
        <v>0</v>
      </c>
      <c r="J42" s="72"/>
      <c r="K42" s="72"/>
      <c r="L42" s="72"/>
      <c r="M42" s="72"/>
    </row>
    <row r="43" spans="1:13" x14ac:dyDescent="0.45">
      <c r="A43" s="130" t="s">
        <v>366</v>
      </c>
      <c r="B43" s="123" t="s">
        <v>301</v>
      </c>
      <c r="C43" s="123" t="s">
        <v>367</v>
      </c>
      <c r="D43" s="72"/>
      <c r="E43" s="72"/>
      <c r="F43" s="123" t="s">
        <v>303</v>
      </c>
      <c r="G43" s="123" t="s">
        <v>304</v>
      </c>
      <c r="H43" s="11"/>
      <c r="I43" s="131">
        <v>0</v>
      </c>
      <c r="J43" s="72"/>
      <c r="K43" s="72"/>
      <c r="L43" s="72"/>
      <c r="M43" s="72"/>
    </row>
    <row r="44" spans="1:13" x14ac:dyDescent="0.45">
      <c r="A44" s="130" t="s">
        <v>368</v>
      </c>
      <c r="B44" s="123" t="s">
        <v>301</v>
      </c>
      <c r="C44" s="123" t="s">
        <v>369</v>
      </c>
      <c r="D44" s="72"/>
      <c r="E44" s="72"/>
      <c r="F44" s="123" t="s">
        <v>303</v>
      </c>
      <c r="G44" s="123" t="s">
        <v>304</v>
      </c>
      <c r="H44" s="11"/>
      <c r="I44" s="131">
        <v>0</v>
      </c>
      <c r="J44" s="72"/>
      <c r="K44" s="72"/>
      <c r="L44" s="72"/>
      <c r="M44" s="72"/>
    </row>
    <row r="45" spans="1:13" x14ac:dyDescent="0.45">
      <c r="A45" s="130" t="s">
        <v>370</v>
      </c>
      <c r="B45" s="123" t="s">
        <v>301</v>
      </c>
      <c r="C45" s="123" t="s">
        <v>371</v>
      </c>
      <c r="D45" s="72"/>
      <c r="E45" s="72"/>
      <c r="F45" s="123" t="s">
        <v>303</v>
      </c>
      <c r="G45" s="123" t="s">
        <v>304</v>
      </c>
      <c r="H45" s="11"/>
      <c r="I45" s="131">
        <v>0</v>
      </c>
      <c r="J45" s="72"/>
      <c r="K45" s="72"/>
      <c r="L45" s="72"/>
      <c r="M45" s="72"/>
    </row>
    <row r="46" spans="1:13" x14ac:dyDescent="0.45">
      <c r="A46" s="130" t="s">
        <v>372</v>
      </c>
      <c r="B46" s="123" t="s">
        <v>301</v>
      </c>
      <c r="C46" s="123" t="s">
        <v>373</v>
      </c>
      <c r="D46" s="72"/>
      <c r="E46" s="72"/>
      <c r="F46" s="123" t="s">
        <v>303</v>
      </c>
      <c r="G46" s="123" t="s">
        <v>304</v>
      </c>
      <c r="H46" s="11"/>
      <c r="I46" s="131">
        <v>0</v>
      </c>
      <c r="J46" s="72"/>
      <c r="K46" s="72"/>
      <c r="L46" s="72"/>
      <c r="M46" s="72"/>
    </row>
    <row r="47" spans="1:13" x14ac:dyDescent="0.45">
      <c r="A47" s="68"/>
      <c r="B47" s="68"/>
      <c r="C47" s="72"/>
      <c r="D47" s="72"/>
      <c r="E47" s="72"/>
      <c r="F47" s="72"/>
      <c r="G47" s="72"/>
      <c r="H47" s="72"/>
      <c r="I47" s="72"/>
      <c r="J47" s="72"/>
      <c r="K47" s="72"/>
      <c r="L47" s="72"/>
      <c r="M47" s="72"/>
    </row>
    <row r="48" spans="1:13" s="27" customFormat="1" x14ac:dyDescent="0.45">
      <c r="A48" s="79" t="s">
        <v>104</v>
      </c>
      <c r="B48" s="79"/>
      <c r="C48" s="80"/>
      <c r="D48" s="80"/>
      <c r="E48" s="80"/>
      <c r="F48" s="80"/>
      <c r="G48" s="80"/>
      <c r="H48" s="80"/>
      <c r="I48" s="80"/>
      <c r="J48" s="80"/>
      <c r="K48" s="80"/>
      <c r="L48" s="80"/>
      <c r="M48" s="80"/>
    </row>
    <row r="49" spans="1:13" s="27" customFormat="1" x14ac:dyDescent="0.45">
      <c r="A49" s="79" t="s">
        <v>129</v>
      </c>
      <c r="B49" s="64"/>
      <c r="C49" s="80"/>
      <c r="D49" s="80"/>
      <c r="E49" s="80"/>
      <c r="F49" s="80"/>
      <c r="G49" s="80"/>
      <c r="H49" s="80"/>
      <c r="I49" s="80"/>
      <c r="J49" s="80"/>
      <c r="K49" s="80"/>
      <c r="L49" s="80"/>
      <c r="M49" s="80"/>
    </row>
    <row r="50" spans="1:13" s="27" customFormat="1" x14ac:dyDescent="0.45">
      <c r="A50" s="79" t="s">
        <v>130</v>
      </c>
      <c r="B50" s="64"/>
      <c r="C50" s="80"/>
      <c r="D50" s="80"/>
      <c r="E50" s="80"/>
      <c r="F50" s="80"/>
      <c r="G50" s="80"/>
      <c r="H50" s="80"/>
      <c r="I50" s="80"/>
      <c r="J50" s="80"/>
      <c r="K50" s="80"/>
      <c r="L50" s="80"/>
      <c r="M50" s="80"/>
    </row>
    <row r="51" spans="1:13" s="27" customFormat="1" x14ac:dyDescent="0.45">
      <c r="A51" s="79" t="s">
        <v>133</v>
      </c>
      <c r="B51" s="64"/>
      <c r="C51" s="80"/>
      <c r="D51" s="80"/>
      <c r="E51" s="80"/>
      <c r="F51" s="80"/>
      <c r="G51" s="80"/>
      <c r="H51" s="80"/>
      <c r="I51" s="80"/>
      <c r="J51" s="80"/>
      <c r="K51" s="80"/>
      <c r="L51" s="80"/>
      <c r="M51" s="80"/>
    </row>
    <row r="52" spans="1:13" s="27" customFormat="1" x14ac:dyDescent="0.45">
      <c r="A52" s="79" t="s">
        <v>131</v>
      </c>
      <c r="B52" s="64"/>
      <c r="C52" s="80"/>
      <c r="D52" s="80"/>
      <c r="E52" s="80"/>
      <c r="F52" s="80"/>
      <c r="G52" s="80"/>
      <c r="H52" s="80"/>
      <c r="I52" s="80"/>
      <c r="J52" s="80"/>
      <c r="K52" s="80"/>
      <c r="L52" s="80"/>
      <c r="M52" s="80"/>
    </row>
    <row r="53" spans="1:13" s="27" customFormat="1" x14ac:dyDescent="0.45">
      <c r="A53" s="79" t="s">
        <v>112</v>
      </c>
      <c r="B53" s="64"/>
      <c r="C53" s="80"/>
      <c r="D53" s="80"/>
      <c r="E53" s="80"/>
      <c r="F53" s="80"/>
      <c r="G53" s="80"/>
      <c r="H53" s="80"/>
      <c r="I53" s="80"/>
      <c r="J53" s="80"/>
      <c r="K53" s="80"/>
      <c r="L53" s="80"/>
      <c r="M53" s="80"/>
    </row>
    <row r="54" spans="1:13" s="27" customFormat="1" x14ac:dyDescent="0.45">
      <c r="A54" s="79" t="s">
        <v>224</v>
      </c>
      <c r="B54" s="64"/>
      <c r="C54" s="80"/>
      <c r="D54" s="80"/>
      <c r="E54" s="80"/>
      <c r="F54" s="80"/>
      <c r="G54" s="80"/>
      <c r="H54" s="80"/>
      <c r="I54" s="80"/>
      <c r="J54" s="80"/>
      <c r="K54" s="80"/>
      <c r="L54" s="80"/>
      <c r="M54" s="80"/>
    </row>
    <row r="55" spans="1:13" x14ac:dyDescent="0.45">
      <c r="A55" s="69" t="s">
        <v>225</v>
      </c>
      <c r="B55" s="34"/>
      <c r="C55" s="34"/>
      <c r="D55" s="34"/>
      <c r="E55" s="34"/>
      <c r="F55" s="34"/>
      <c r="G55" s="34"/>
      <c r="H55" s="34"/>
      <c r="I55" s="34"/>
      <c r="J55" s="34"/>
      <c r="K55" s="34"/>
      <c r="L55" s="34"/>
      <c r="M55" s="34"/>
    </row>
    <row r="56" spans="1:13" x14ac:dyDescent="0.45">
      <c r="A56" s="69" t="s">
        <v>232</v>
      </c>
      <c r="B56" s="34"/>
      <c r="C56" s="34"/>
      <c r="D56" s="34"/>
      <c r="E56" s="34"/>
      <c r="F56" s="34"/>
      <c r="G56" s="34"/>
      <c r="H56" s="34"/>
      <c r="I56" s="34"/>
      <c r="J56" s="34"/>
      <c r="K56" s="34"/>
      <c r="L56" s="34"/>
      <c r="M56" s="34"/>
    </row>
    <row r="57" spans="1:13" x14ac:dyDescent="0.45">
      <c r="A57" s="69"/>
      <c r="B57" s="34"/>
      <c r="C57" s="34"/>
      <c r="D57" s="34"/>
      <c r="E57" s="34"/>
      <c r="F57" s="34"/>
      <c r="G57" s="34"/>
      <c r="H57" s="34"/>
      <c r="I57" s="34"/>
      <c r="J57" s="34"/>
      <c r="K57" s="34"/>
      <c r="L57" s="34"/>
      <c r="M57" s="34"/>
    </row>
    <row r="58" spans="1:13" x14ac:dyDescent="0.45">
      <c r="A58" s="34"/>
      <c r="B58" s="34"/>
      <c r="C58" s="34"/>
      <c r="D58" s="34"/>
      <c r="E58" s="34"/>
      <c r="F58" s="34"/>
      <c r="G58" s="34"/>
      <c r="H58" s="34"/>
      <c r="I58" s="34"/>
      <c r="J58" s="34"/>
      <c r="K58" s="34"/>
      <c r="L58" s="34"/>
      <c r="M58" s="34"/>
    </row>
    <row r="59" spans="1:13" x14ac:dyDescent="0.45">
      <c r="A59" s="54" t="s">
        <v>111</v>
      </c>
      <c r="B59" s="55"/>
      <c r="C59" s="56"/>
      <c r="D59" s="34"/>
      <c r="E59" s="34"/>
      <c r="F59" s="34"/>
      <c r="G59" s="34"/>
      <c r="H59" s="34"/>
      <c r="I59" s="34"/>
      <c r="J59" s="34"/>
      <c r="K59" s="34"/>
      <c r="L59" s="34"/>
      <c r="M59" s="34"/>
    </row>
    <row r="60" spans="1:13" ht="29" x14ac:dyDescent="0.45">
      <c r="A60" s="81" t="s">
        <v>191</v>
      </c>
      <c r="B60" s="25" t="s">
        <v>387</v>
      </c>
      <c r="C60" s="34"/>
      <c r="D60" s="34"/>
      <c r="E60" s="34"/>
      <c r="F60" s="34"/>
      <c r="G60" s="34"/>
      <c r="H60" s="34"/>
      <c r="I60" s="34"/>
      <c r="J60" s="34"/>
      <c r="K60" s="34"/>
      <c r="L60" s="34"/>
      <c r="M60" s="34"/>
    </row>
    <row r="61" spans="1:13" x14ac:dyDescent="0.45">
      <c r="A61" s="25"/>
      <c r="B61" s="25"/>
      <c r="C61" s="21"/>
      <c r="D61" s="21"/>
      <c r="E61" s="21"/>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8"/>
  <sheetViews>
    <sheetView zoomScale="85" zoomScaleNormal="85" workbookViewId="0"/>
  </sheetViews>
  <sheetFormatPr defaultColWidth="9.1796875" defaultRowHeight="14.5" x14ac:dyDescent="0.4"/>
  <cols>
    <col min="1" max="1" width="36.7265625" style="4" customWidth="1"/>
    <col min="2" max="2" width="11.7265625" style="4" bestFit="1" customWidth="1"/>
    <col min="3" max="3" width="45.7265625" style="4" bestFit="1" customWidth="1"/>
    <col min="4" max="4" width="53.81640625" style="4" bestFit="1" customWidth="1"/>
    <col min="5" max="5" width="52.81640625" style="4" bestFit="1" customWidth="1"/>
    <col min="6" max="6" width="19.453125" style="4" customWidth="1"/>
    <col min="7" max="7" width="25.453125" style="4" customWidth="1"/>
    <col min="8" max="8" width="31.1796875" style="4" customWidth="1"/>
    <col min="9" max="9" width="23.81640625" style="4" customWidth="1"/>
    <col min="10" max="16384" width="9.1796875" style="4"/>
  </cols>
  <sheetData>
    <row r="1" spans="1:7" ht="18" x14ac:dyDescent="0.5">
      <c r="A1" s="91" t="s">
        <v>157</v>
      </c>
      <c r="B1" s="2"/>
    </row>
    <row r="2" spans="1:7" s="21" customFormat="1" ht="16.5" x14ac:dyDescent="0.45">
      <c r="A2" s="18" t="s">
        <v>121</v>
      </c>
    </row>
    <row r="3" spans="1:7" s="21" customFormat="1" ht="16.5" x14ac:dyDescent="0.45">
      <c r="A3" s="18" t="s">
        <v>122</v>
      </c>
    </row>
    <row r="4" spans="1:7" s="17" customFormat="1" ht="15" x14ac:dyDescent="0.4">
      <c r="A4" s="18" t="s">
        <v>126</v>
      </c>
    </row>
    <row r="5" spans="1:7" x14ac:dyDescent="0.4">
      <c r="A5" s="38" t="s">
        <v>27</v>
      </c>
      <c r="B5" s="38" t="s">
        <v>28</v>
      </c>
      <c r="C5" s="70"/>
      <c r="D5" s="20"/>
      <c r="E5" s="20"/>
      <c r="F5" s="20"/>
      <c r="G5" s="8"/>
    </row>
    <row r="6" spans="1:7" x14ac:dyDescent="0.4">
      <c r="A6" s="120">
        <v>44757</v>
      </c>
      <c r="B6" s="121" t="s">
        <v>264</v>
      </c>
      <c r="C6" s="70"/>
      <c r="D6" s="20"/>
      <c r="E6" s="20"/>
      <c r="F6" s="20"/>
      <c r="G6" s="8"/>
    </row>
    <row r="7" spans="1:7" ht="14.5" customHeight="1" x14ac:dyDescent="0.4">
      <c r="A7" s="70"/>
      <c r="B7" s="173" t="s">
        <v>55</v>
      </c>
      <c r="C7" s="174"/>
      <c r="D7" s="175"/>
      <c r="E7" s="70"/>
      <c r="F7" s="70"/>
    </row>
    <row r="8" spans="1:7" ht="58" x14ac:dyDescent="0.4">
      <c r="A8" s="31" t="s">
        <v>188</v>
      </c>
      <c r="B8" s="29" t="s">
        <v>29</v>
      </c>
      <c r="C8" s="29" t="s">
        <v>35</v>
      </c>
      <c r="D8" s="29" t="s">
        <v>34</v>
      </c>
      <c r="E8" s="108" t="s">
        <v>108</v>
      </c>
      <c r="F8" s="108" t="s">
        <v>116</v>
      </c>
    </row>
    <row r="9" spans="1:7" ht="15" x14ac:dyDescent="0.4">
      <c r="A9" s="122" t="s">
        <v>266</v>
      </c>
      <c r="B9" s="132">
        <v>1</v>
      </c>
      <c r="C9" s="133" t="s">
        <v>374</v>
      </c>
      <c r="D9" s="133" t="s">
        <v>375</v>
      </c>
      <c r="E9" s="133" t="s">
        <v>376</v>
      </c>
      <c r="F9" s="123" t="s">
        <v>14</v>
      </c>
    </row>
    <row r="10" spans="1:7" ht="15" x14ac:dyDescent="0.4">
      <c r="A10" s="122" t="s">
        <v>270</v>
      </c>
      <c r="B10" s="132">
        <v>1</v>
      </c>
      <c r="C10" s="133" t="s">
        <v>374</v>
      </c>
      <c r="D10" s="133" t="s">
        <v>377</v>
      </c>
      <c r="E10" s="133" t="s">
        <v>378</v>
      </c>
      <c r="F10" s="123" t="s">
        <v>14</v>
      </c>
    </row>
    <row r="11" spans="1:7" ht="15" x14ac:dyDescent="0.4">
      <c r="A11" s="122" t="s">
        <v>272</v>
      </c>
      <c r="B11" s="132">
        <v>1</v>
      </c>
      <c r="C11" s="133" t="s">
        <v>374</v>
      </c>
      <c r="D11" s="133" t="s">
        <v>379</v>
      </c>
      <c r="E11" s="133" t="s">
        <v>380</v>
      </c>
      <c r="F11" s="123" t="s">
        <v>14</v>
      </c>
    </row>
    <row r="12" spans="1:7" ht="15" x14ac:dyDescent="0.4">
      <c r="A12" s="122" t="s">
        <v>274</v>
      </c>
      <c r="B12" s="132">
        <v>1</v>
      </c>
      <c r="C12" s="133" t="s">
        <v>374</v>
      </c>
      <c r="D12" s="133" t="s">
        <v>381</v>
      </c>
      <c r="E12" s="133" t="s">
        <v>382</v>
      </c>
      <c r="F12" s="123" t="s">
        <v>14</v>
      </c>
    </row>
    <row r="13" spans="1:7" ht="15" x14ac:dyDescent="0.4">
      <c r="A13" s="122" t="s">
        <v>276</v>
      </c>
      <c r="B13" s="132">
        <v>1</v>
      </c>
      <c r="C13" s="133" t="s">
        <v>374</v>
      </c>
      <c r="D13" s="133" t="s">
        <v>383</v>
      </c>
      <c r="E13" s="133" t="s">
        <v>384</v>
      </c>
      <c r="F13" s="123" t="s">
        <v>14</v>
      </c>
    </row>
    <row r="14" spans="1:7" ht="15" x14ac:dyDescent="0.4">
      <c r="A14" s="122" t="s">
        <v>278</v>
      </c>
      <c r="B14" s="132">
        <v>1</v>
      </c>
      <c r="C14" s="133" t="s">
        <v>374</v>
      </c>
      <c r="D14" s="133" t="s">
        <v>385</v>
      </c>
      <c r="E14" s="133" t="s">
        <v>386</v>
      </c>
      <c r="F14" s="123" t="s">
        <v>14</v>
      </c>
    </row>
    <row r="15" spans="1:7" x14ac:dyDescent="0.4">
      <c r="A15" s="109"/>
      <c r="B15" s="110"/>
      <c r="C15" s="110"/>
      <c r="D15" s="110"/>
      <c r="E15" s="110"/>
      <c r="F15" s="110"/>
    </row>
    <row r="16" spans="1:7" x14ac:dyDescent="0.4">
      <c r="A16" s="109"/>
      <c r="B16" s="111"/>
      <c r="C16" s="111"/>
      <c r="D16" s="111"/>
      <c r="E16" s="110"/>
      <c r="F16" s="110"/>
    </row>
    <row r="17" spans="1:6" x14ac:dyDescent="0.4">
      <c r="A17" s="109"/>
      <c r="B17" s="111"/>
      <c r="C17" s="111"/>
      <c r="D17" s="111"/>
      <c r="E17" s="110"/>
      <c r="F17" s="110"/>
    </row>
    <row r="18" spans="1:6" x14ac:dyDescent="0.4">
      <c r="A18" s="112"/>
      <c r="B18" s="70"/>
      <c r="C18" s="70"/>
      <c r="D18" s="70"/>
      <c r="E18" s="70"/>
      <c r="F18" s="70"/>
    </row>
    <row r="19" spans="1:6" x14ac:dyDescent="0.4">
      <c r="A19" s="70"/>
      <c r="B19" s="70"/>
      <c r="C19" s="70"/>
      <c r="D19" s="70"/>
      <c r="E19" s="70"/>
      <c r="F19" s="70"/>
    </row>
    <row r="20" spans="1:6" ht="16.5" x14ac:dyDescent="0.4">
      <c r="A20" s="54" t="s">
        <v>111</v>
      </c>
      <c r="B20" s="55"/>
      <c r="C20" s="56"/>
      <c r="D20" s="70"/>
      <c r="E20" s="70"/>
      <c r="F20" s="70"/>
    </row>
    <row r="21" spans="1:6" ht="43.5" x14ac:dyDescent="0.45">
      <c r="A21" s="57" t="s">
        <v>159</v>
      </c>
      <c r="B21" s="25" t="s">
        <v>387</v>
      </c>
      <c r="C21" s="34"/>
      <c r="D21" s="70"/>
      <c r="E21" s="70"/>
      <c r="F21" s="70"/>
    </row>
    <row r="22" spans="1:6" x14ac:dyDescent="0.4">
      <c r="A22" s="70"/>
      <c r="B22" s="70"/>
      <c r="C22" s="70"/>
      <c r="D22" s="70"/>
      <c r="E22" s="70"/>
      <c r="F22" s="70"/>
    </row>
    <row r="23" spans="1:6" x14ac:dyDescent="0.4">
      <c r="A23" s="70"/>
      <c r="B23" s="70"/>
      <c r="C23" s="70"/>
      <c r="D23" s="70"/>
      <c r="E23" s="70"/>
      <c r="F23" s="70"/>
    </row>
    <row r="24" spans="1:6" x14ac:dyDescent="0.4">
      <c r="A24" s="70"/>
      <c r="B24" s="70"/>
      <c r="C24" s="70"/>
      <c r="D24" s="70"/>
      <c r="E24" s="70"/>
      <c r="F24" s="70"/>
    </row>
    <row r="27" spans="1:6" x14ac:dyDescent="0.4">
      <c r="A27" s="1"/>
      <c r="B27" s="1"/>
    </row>
    <row r="28" spans="1:6" x14ac:dyDescent="0.4">
      <c r="A28" s="1"/>
      <c r="B28" s="1"/>
    </row>
  </sheetData>
  <mergeCells count="1">
    <mergeCell ref="B7:D7"/>
  </mergeCells>
  <hyperlinks>
    <hyperlink ref="D9" r:id="rId1" xr:uid="{2A39F2FD-54D8-4DA0-80BA-EEBC2FFBBD54}"/>
    <hyperlink ref="D10" r:id="rId2" xr:uid="{58F1B6BC-6813-4087-912D-C3FB310B83E5}"/>
    <hyperlink ref="D11" r:id="rId3" xr:uid="{43932D86-9FC1-47B7-9B6B-3C07A65E1975}"/>
    <hyperlink ref="D12" r:id="rId4" xr:uid="{4CE068A2-D709-4DE5-9D7C-5FBBFFE30433}"/>
    <hyperlink ref="D13" r:id="rId5" xr:uid="{BF3152ED-03E5-44FD-AA36-2F0154C1A2B7}"/>
    <hyperlink ref="D14" r:id="rId6" xr:uid="{C904A4B3-7104-452F-BEAA-3D3950C85891}"/>
    <hyperlink ref="E9" r:id="rId7" xr:uid="{309F30F8-43A5-44E5-8833-8AD5AC65AFB0}"/>
    <hyperlink ref="E10" r:id="rId8" xr:uid="{601F7C1F-65BA-439F-822E-AB2466C10488}"/>
    <hyperlink ref="E11" r:id="rId9" xr:uid="{27A97777-B1CE-40D3-89B8-F2C4349BF3CE}"/>
    <hyperlink ref="E12" r:id="rId10" xr:uid="{07AF5904-6F88-46B2-8EFE-307D847EB401}"/>
    <hyperlink ref="E13" r:id="rId11" xr:uid="{9AAF3F56-0103-40FD-9E25-FA0CBC3F0D3A}"/>
    <hyperlink ref="E14" r:id="rId12" xr:uid="{326E0C5D-905E-4AC3-B4AF-611EC3D9229D}"/>
  </hyperlinks>
  <pageMargins left="0.7" right="0.7" top="0.75" bottom="0.75" header="0.3" footer="0.3"/>
  <pageSetup paperSize="9" scale="94" orientation="landscape" horizontalDpi="4294967293"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92"/>
  <sheetViews>
    <sheetView zoomScale="86" zoomScaleNormal="86" workbookViewId="0"/>
  </sheetViews>
  <sheetFormatPr defaultColWidth="9.1796875" defaultRowHeight="14.5" x14ac:dyDescent="0.4"/>
  <cols>
    <col min="1" max="1" width="27.54296875" style="4" customWidth="1"/>
    <col min="2" max="2" width="26.1796875" style="4" customWidth="1"/>
    <col min="3" max="3" width="104.54296875" style="4" customWidth="1"/>
    <col min="4" max="4" width="24.81640625" style="4" customWidth="1"/>
    <col min="5" max="5" width="29.453125" style="4" customWidth="1"/>
    <col min="6" max="6" width="17.54296875" style="4" customWidth="1"/>
    <col min="7" max="16384" width="9.1796875" style="4"/>
  </cols>
  <sheetData>
    <row r="1" spans="1:6" s="17" customFormat="1" ht="15" x14ac:dyDescent="0.4">
      <c r="A1" s="18" t="s">
        <v>126</v>
      </c>
    </row>
    <row r="2" spans="1:6" ht="18" x14ac:dyDescent="0.5">
      <c r="A2" s="91" t="s">
        <v>109</v>
      </c>
    </row>
    <row r="3" spans="1:6" x14ac:dyDescent="0.4">
      <c r="A3" s="18" t="s">
        <v>124</v>
      </c>
    </row>
    <row r="4" spans="1:6" s="21" customFormat="1" ht="16.5" x14ac:dyDescent="0.45">
      <c r="A4" s="18" t="s">
        <v>125</v>
      </c>
    </row>
    <row r="5" spans="1:6" ht="15" customHeight="1" x14ac:dyDescent="0.4">
      <c r="A5" s="38" t="s">
        <v>27</v>
      </c>
      <c r="B5" s="38" t="s">
        <v>28</v>
      </c>
      <c r="C5" s="70"/>
      <c r="D5" s="70"/>
      <c r="E5" s="70"/>
    </row>
    <row r="6" spans="1:6" ht="20.5" customHeight="1" x14ac:dyDescent="0.4">
      <c r="A6" s="120">
        <v>44757</v>
      </c>
      <c r="B6" s="121" t="s">
        <v>264</v>
      </c>
      <c r="C6" s="70"/>
      <c r="D6" s="70"/>
      <c r="E6" s="70"/>
      <c r="F6" s="7"/>
    </row>
    <row r="7" spans="1:6" ht="29" x14ac:dyDescent="0.4">
      <c r="A7" s="82" t="s">
        <v>233</v>
      </c>
      <c r="B7" s="29" t="s">
        <v>25</v>
      </c>
      <c r="C7" s="29" t="s">
        <v>38</v>
      </c>
      <c r="D7" s="29" t="s">
        <v>180</v>
      </c>
      <c r="E7" s="29" t="s">
        <v>182</v>
      </c>
    </row>
    <row r="8" spans="1:6" x14ac:dyDescent="0.4">
      <c r="A8" s="134" t="s">
        <v>388</v>
      </c>
      <c r="B8" s="134" t="s">
        <v>389</v>
      </c>
      <c r="C8" s="72">
        <v>276</v>
      </c>
      <c r="D8" s="128" t="s">
        <v>390</v>
      </c>
      <c r="E8" s="72">
        <f>3415+C8</f>
        <v>3691</v>
      </c>
    </row>
    <row r="9" spans="1:6" x14ac:dyDescent="0.4">
      <c r="A9" s="83"/>
      <c r="B9" s="72"/>
      <c r="C9" s="72"/>
      <c r="D9" s="72"/>
      <c r="E9" s="70"/>
    </row>
    <row r="10" spans="1:6" x14ac:dyDescent="0.4">
      <c r="A10" s="84" t="s">
        <v>39</v>
      </c>
      <c r="B10" s="29" t="s">
        <v>40</v>
      </c>
      <c r="C10" s="29" t="s">
        <v>41</v>
      </c>
      <c r="D10" s="29"/>
      <c r="E10" s="70"/>
    </row>
    <row r="11" spans="1:6" ht="87" x14ac:dyDescent="0.4">
      <c r="A11" s="85" t="s">
        <v>129</v>
      </c>
      <c r="B11" s="86"/>
      <c r="C11" s="86" t="s">
        <v>468</v>
      </c>
      <c r="D11" s="87"/>
      <c r="E11" s="70"/>
    </row>
    <row r="12" spans="1:6" ht="133.5" customHeight="1" x14ac:dyDescent="0.4">
      <c r="A12" s="85" t="s">
        <v>130</v>
      </c>
      <c r="B12" s="86"/>
      <c r="C12" s="86" t="s">
        <v>469</v>
      </c>
      <c r="D12" s="87"/>
      <c r="E12" s="70"/>
    </row>
    <row r="13" spans="1:6" ht="114.75" customHeight="1" x14ac:dyDescent="0.4">
      <c r="A13" s="85" t="s">
        <v>133</v>
      </c>
      <c r="B13" s="86"/>
      <c r="C13" s="86" t="s">
        <v>470</v>
      </c>
      <c r="D13" s="87"/>
      <c r="E13" s="70"/>
    </row>
    <row r="14" spans="1:6" x14ac:dyDescent="0.4">
      <c r="A14" s="85" t="s">
        <v>131</v>
      </c>
      <c r="B14" s="86"/>
      <c r="C14" s="86" t="s">
        <v>471</v>
      </c>
      <c r="D14" s="87"/>
      <c r="E14" s="70"/>
    </row>
    <row r="15" spans="1:6" x14ac:dyDescent="0.4">
      <c r="A15" s="85" t="s">
        <v>112</v>
      </c>
      <c r="B15" s="86"/>
      <c r="C15" s="86" t="s">
        <v>472</v>
      </c>
      <c r="D15" s="87"/>
      <c r="E15" s="70"/>
    </row>
    <row r="16" spans="1:6" x14ac:dyDescent="0.4">
      <c r="A16" s="84" t="s">
        <v>147</v>
      </c>
      <c r="B16" s="29" t="s">
        <v>44</v>
      </c>
      <c r="C16" s="86"/>
      <c r="D16" s="87"/>
      <c r="E16" s="70"/>
    </row>
    <row r="17" spans="1:5" x14ac:dyDescent="0.4">
      <c r="A17" s="68" t="s">
        <v>60</v>
      </c>
      <c r="B17" s="88"/>
      <c r="C17" s="76"/>
      <c r="D17" s="87"/>
      <c r="E17" s="70"/>
    </row>
    <row r="18" spans="1:5" x14ac:dyDescent="0.4">
      <c r="A18" s="68" t="s">
        <v>61</v>
      </c>
      <c r="B18" s="88"/>
      <c r="C18" s="76"/>
      <c r="D18" s="87"/>
      <c r="E18" s="70"/>
    </row>
    <row r="19" spans="1:5" x14ac:dyDescent="0.4">
      <c r="A19" s="68" t="s">
        <v>142</v>
      </c>
      <c r="B19" s="88"/>
      <c r="C19" s="76"/>
      <c r="D19" s="87"/>
      <c r="E19" s="70"/>
    </row>
    <row r="20" spans="1:5" x14ac:dyDescent="0.4">
      <c r="A20" s="68" t="s">
        <v>62</v>
      </c>
      <c r="B20" s="88"/>
      <c r="C20" s="76"/>
      <c r="D20" s="87"/>
      <c r="E20" s="70"/>
    </row>
    <row r="21" spans="1:5" x14ac:dyDescent="0.4">
      <c r="A21" s="68" t="s">
        <v>143</v>
      </c>
      <c r="B21" s="88"/>
      <c r="C21" s="76"/>
      <c r="D21" s="87"/>
      <c r="E21" s="70"/>
    </row>
    <row r="22" spans="1:5" x14ac:dyDescent="0.4">
      <c r="A22" s="68" t="s">
        <v>63</v>
      </c>
      <c r="B22" s="88"/>
      <c r="C22" s="76"/>
      <c r="D22" s="87"/>
      <c r="E22" s="70"/>
    </row>
    <row r="23" spans="1:5" x14ac:dyDescent="0.4">
      <c r="A23" s="68" t="s">
        <v>64</v>
      </c>
      <c r="B23" s="88"/>
      <c r="C23" s="76"/>
      <c r="D23" s="87"/>
      <c r="E23" s="70"/>
    </row>
    <row r="24" spans="1:5" x14ac:dyDescent="0.4">
      <c r="A24" s="68" t="s">
        <v>65</v>
      </c>
      <c r="B24" s="88"/>
      <c r="C24" s="76"/>
      <c r="D24" s="87"/>
      <c r="E24" s="70"/>
    </row>
    <row r="25" spans="1:5" x14ac:dyDescent="0.4">
      <c r="A25" s="68" t="s">
        <v>66</v>
      </c>
      <c r="B25" s="88"/>
      <c r="C25" s="76"/>
      <c r="D25" s="87"/>
      <c r="E25" s="70"/>
    </row>
    <row r="26" spans="1:5" x14ac:dyDescent="0.4">
      <c r="A26" s="68" t="s">
        <v>67</v>
      </c>
      <c r="B26" s="88"/>
      <c r="C26" s="76"/>
      <c r="D26" s="87"/>
      <c r="E26" s="70"/>
    </row>
    <row r="27" spans="1:5" x14ac:dyDescent="0.4">
      <c r="A27" s="68" t="s">
        <v>181</v>
      </c>
      <c r="B27" s="88"/>
      <c r="C27" s="76"/>
      <c r="D27" s="87"/>
      <c r="E27" s="70"/>
    </row>
    <row r="28" spans="1:5" x14ac:dyDescent="0.4">
      <c r="A28" s="68" t="s">
        <v>68</v>
      </c>
      <c r="B28" s="88"/>
      <c r="C28" s="76"/>
      <c r="D28" s="87"/>
      <c r="E28" s="70"/>
    </row>
    <row r="29" spans="1:5" x14ac:dyDescent="0.4">
      <c r="A29" s="68" t="s">
        <v>69</v>
      </c>
      <c r="B29" s="88"/>
      <c r="C29" s="76"/>
      <c r="D29" s="87"/>
      <c r="E29" s="70"/>
    </row>
    <row r="30" spans="1:5" x14ac:dyDescent="0.4">
      <c r="A30" s="68" t="s">
        <v>70</v>
      </c>
      <c r="B30" s="88"/>
      <c r="C30" s="76"/>
      <c r="D30" s="87"/>
      <c r="E30" s="70"/>
    </row>
    <row r="31" spans="1:5" x14ac:dyDescent="0.4">
      <c r="A31" s="68" t="s">
        <v>71</v>
      </c>
      <c r="B31" s="88"/>
      <c r="C31" s="76"/>
      <c r="D31" s="87"/>
      <c r="E31" s="70"/>
    </row>
    <row r="32" spans="1:5" x14ac:dyDescent="0.4">
      <c r="A32" s="68" t="s">
        <v>72</v>
      </c>
      <c r="B32" s="88"/>
      <c r="C32" s="76"/>
      <c r="D32" s="87"/>
      <c r="E32" s="70"/>
    </row>
    <row r="33" spans="1:5" x14ac:dyDescent="0.4">
      <c r="A33" s="68" t="s">
        <v>144</v>
      </c>
      <c r="B33" s="88"/>
      <c r="C33" s="76"/>
      <c r="D33" s="87"/>
      <c r="E33" s="70"/>
    </row>
    <row r="34" spans="1:5" x14ac:dyDescent="0.4">
      <c r="A34" s="68" t="s">
        <v>73</v>
      </c>
      <c r="B34" s="88"/>
      <c r="C34" s="76"/>
      <c r="D34" s="87"/>
      <c r="E34" s="70"/>
    </row>
    <row r="35" spans="1:5" x14ac:dyDescent="0.4">
      <c r="A35" s="68" t="s">
        <v>74</v>
      </c>
      <c r="B35" s="88"/>
      <c r="C35" s="76"/>
      <c r="D35" s="87"/>
      <c r="E35" s="70"/>
    </row>
    <row r="36" spans="1:5" x14ac:dyDescent="0.4">
      <c r="A36" s="68" t="s">
        <v>75</v>
      </c>
      <c r="B36" s="88"/>
      <c r="C36" s="76"/>
      <c r="D36" s="87"/>
      <c r="E36" s="70"/>
    </row>
    <row r="37" spans="1:5" x14ac:dyDescent="0.4">
      <c r="A37" s="68" t="s">
        <v>76</v>
      </c>
      <c r="B37" s="88"/>
      <c r="C37" s="76"/>
      <c r="D37" s="87"/>
      <c r="E37" s="70"/>
    </row>
    <row r="38" spans="1:5" x14ac:dyDescent="0.4">
      <c r="A38" s="68" t="s">
        <v>77</v>
      </c>
      <c r="B38" s="88"/>
      <c r="C38" s="76"/>
      <c r="D38" s="87"/>
      <c r="E38" s="70"/>
    </row>
    <row r="39" spans="1:5" x14ac:dyDescent="0.4">
      <c r="A39" s="68" t="s">
        <v>78</v>
      </c>
      <c r="B39" s="88"/>
      <c r="C39" s="76"/>
      <c r="D39" s="87"/>
      <c r="E39" s="70"/>
    </row>
    <row r="40" spans="1:5" x14ac:dyDescent="0.4">
      <c r="A40" s="68" t="s">
        <v>79</v>
      </c>
      <c r="B40" s="88"/>
      <c r="C40" s="76"/>
      <c r="D40" s="87"/>
      <c r="E40" s="70"/>
    </row>
    <row r="41" spans="1:5" x14ac:dyDescent="0.4">
      <c r="A41" s="68" t="s">
        <v>80</v>
      </c>
      <c r="B41" s="88"/>
      <c r="C41" s="76"/>
      <c r="D41" s="87"/>
      <c r="E41" s="70"/>
    </row>
    <row r="42" spans="1:5" x14ac:dyDescent="0.4">
      <c r="A42" s="68" t="s">
        <v>81</v>
      </c>
      <c r="B42" s="88"/>
      <c r="C42" s="76"/>
      <c r="D42" s="87"/>
      <c r="E42" s="70"/>
    </row>
    <row r="43" spans="1:5" x14ac:dyDescent="0.4">
      <c r="A43" s="68" t="s">
        <v>82</v>
      </c>
      <c r="B43" s="88"/>
      <c r="C43" s="76"/>
      <c r="D43" s="87"/>
      <c r="E43" s="70"/>
    </row>
    <row r="44" spans="1:5" x14ac:dyDescent="0.4">
      <c r="A44" s="68" t="s">
        <v>83</v>
      </c>
      <c r="B44" s="88"/>
      <c r="C44" s="76"/>
      <c r="D44" s="87"/>
      <c r="E44" s="70"/>
    </row>
    <row r="45" spans="1:5" x14ac:dyDescent="0.4">
      <c r="A45" s="68" t="s">
        <v>84</v>
      </c>
      <c r="B45" s="88"/>
      <c r="C45" s="76"/>
      <c r="D45" s="87"/>
      <c r="E45" s="70"/>
    </row>
    <row r="46" spans="1:5" x14ac:dyDescent="0.4">
      <c r="A46" s="68" t="s">
        <v>85</v>
      </c>
      <c r="B46" s="88"/>
      <c r="C46" s="76"/>
      <c r="D46" s="87"/>
      <c r="E46" s="70"/>
    </row>
    <row r="47" spans="1:5" x14ac:dyDescent="0.4">
      <c r="A47" s="68" t="s">
        <v>86</v>
      </c>
      <c r="B47" s="88"/>
      <c r="C47" s="76"/>
      <c r="D47" s="87"/>
      <c r="E47" s="70"/>
    </row>
    <row r="48" spans="1:5" x14ac:dyDescent="0.4">
      <c r="A48" s="68" t="s">
        <v>87</v>
      </c>
      <c r="B48" s="88"/>
      <c r="C48" s="76"/>
      <c r="D48" s="87"/>
      <c r="E48" s="70"/>
    </row>
    <row r="49" spans="1:5" x14ac:dyDescent="0.4">
      <c r="A49" s="68" t="s">
        <v>88</v>
      </c>
      <c r="B49" s="88"/>
      <c r="C49" s="76"/>
      <c r="D49" s="87"/>
      <c r="E49" s="70"/>
    </row>
    <row r="50" spans="1:5" x14ac:dyDescent="0.4">
      <c r="A50" s="68" t="s">
        <v>89</v>
      </c>
      <c r="B50" s="88"/>
      <c r="C50" s="76"/>
      <c r="D50" s="87"/>
      <c r="E50" s="70"/>
    </row>
    <row r="51" spans="1:5" x14ac:dyDescent="0.4">
      <c r="A51" s="68" t="s">
        <v>90</v>
      </c>
      <c r="B51" s="88"/>
      <c r="C51" s="76"/>
      <c r="D51" s="87"/>
      <c r="E51" s="70"/>
    </row>
    <row r="52" spans="1:5" x14ac:dyDescent="0.4">
      <c r="A52" s="68" t="s">
        <v>91</v>
      </c>
      <c r="B52" s="88"/>
      <c r="C52" s="76"/>
      <c r="D52" s="87"/>
      <c r="E52" s="70"/>
    </row>
    <row r="53" spans="1:5" x14ac:dyDescent="0.4">
      <c r="A53" s="68" t="s">
        <v>92</v>
      </c>
      <c r="B53" s="88"/>
      <c r="C53" s="76"/>
      <c r="D53" s="87"/>
      <c r="E53" s="70"/>
    </row>
    <row r="54" spans="1:5" x14ac:dyDescent="0.4">
      <c r="A54" s="68" t="s">
        <v>93</v>
      </c>
      <c r="B54" s="88"/>
      <c r="C54" s="76"/>
      <c r="D54" s="87"/>
      <c r="E54" s="70"/>
    </row>
    <row r="55" spans="1:5" x14ac:dyDescent="0.4">
      <c r="A55" s="68" t="s">
        <v>94</v>
      </c>
      <c r="B55" s="88"/>
      <c r="C55" s="76"/>
      <c r="D55" s="87"/>
      <c r="E55" s="70"/>
    </row>
    <row r="56" spans="1:5" x14ac:dyDescent="0.4">
      <c r="A56" s="68" t="s">
        <v>95</v>
      </c>
      <c r="B56" s="88"/>
      <c r="C56" s="76"/>
      <c r="D56" s="87"/>
      <c r="E56" s="70"/>
    </row>
    <row r="57" spans="1:5" x14ac:dyDescent="0.4">
      <c r="A57" s="68" t="s">
        <v>96</v>
      </c>
      <c r="B57" s="88"/>
      <c r="C57" s="76"/>
      <c r="D57" s="87"/>
      <c r="E57" s="70"/>
    </row>
    <row r="58" spans="1:5" x14ac:dyDescent="0.4">
      <c r="A58" s="68" t="s">
        <v>97</v>
      </c>
      <c r="B58" s="88"/>
      <c r="C58" s="76"/>
      <c r="D58" s="87"/>
      <c r="E58" s="70"/>
    </row>
    <row r="59" spans="1:5" x14ac:dyDescent="0.4">
      <c r="A59" s="68" t="s">
        <v>98</v>
      </c>
      <c r="B59" s="88"/>
      <c r="C59" s="76"/>
      <c r="D59" s="87"/>
      <c r="E59" s="70"/>
    </row>
    <row r="60" spans="1:5" x14ac:dyDescent="0.4">
      <c r="A60" s="68" t="s">
        <v>99</v>
      </c>
      <c r="B60" s="88"/>
      <c r="C60" s="76"/>
      <c r="D60" s="87"/>
      <c r="E60" s="70"/>
    </row>
    <row r="61" spans="1:5" x14ac:dyDescent="0.4">
      <c r="A61" s="68" t="s">
        <v>100</v>
      </c>
      <c r="B61" s="88"/>
      <c r="C61" s="76"/>
      <c r="D61" s="87"/>
      <c r="E61" s="70"/>
    </row>
    <row r="62" spans="1:5" x14ac:dyDescent="0.4">
      <c r="A62" s="68" t="s">
        <v>145</v>
      </c>
      <c r="B62" s="88"/>
      <c r="C62" s="76"/>
      <c r="D62" s="87"/>
      <c r="E62" s="70"/>
    </row>
    <row r="63" spans="1:5" x14ac:dyDescent="0.4">
      <c r="A63" s="68" t="s">
        <v>101</v>
      </c>
      <c r="B63" s="88"/>
      <c r="C63" s="76"/>
      <c r="D63" s="87"/>
      <c r="E63" s="70"/>
    </row>
    <row r="64" spans="1:5" x14ac:dyDescent="0.4">
      <c r="A64" s="68" t="s">
        <v>102</v>
      </c>
      <c r="B64" s="88"/>
      <c r="C64" s="76"/>
      <c r="D64" s="87"/>
      <c r="E64" s="70"/>
    </row>
    <row r="65" spans="1:5" x14ac:dyDescent="0.4">
      <c r="A65" s="68" t="s">
        <v>146</v>
      </c>
      <c r="B65" s="88"/>
      <c r="C65" s="76"/>
      <c r="D65" s="87"/>
      <c r="E65" s="70"/>
    </row>
    <row r="66" spans="1:5" x14ac:dyDescent="0.4">
      <c r="A66" s="89" t="s">
        <v>149</v>
      </c>
      <c r="B66" s="88"/>
      <c r="C66" s="76"/>
      <c r="D66" s="87"/>
      <c r="E66" s="70"/>
    </row>
    <row r="67" spans="1:5" x14ac:dyDescent="0.4">
      <c r="A67" s="68" t="s">
        <v>53</v>
      </c>
      <c r="B67" s="88"/>
      <c r="C67" s="76"/>
      <c r="D67" s="87"/>
      <c r="E67" s="70"/>
    </row>
    <row r="68" spans="1:5" x14ac:dyDescent="0.4">
      <c r="A68" s="68" t="s">
        <v>135</v>
      </c>
      <c r="B68" s="88"/>
      <c r="C68" s="76"/>
      <c r="D68" s="87"/>
      <c r="E68" s="70"/>
    </row>
    <row r="69" spans="1:5" x14ac:dyDescent="0.4">
      <c r="A69" s="68" t="s">
        <v>136</v>
      </c>
      <c r="B69" s="88"/>
      <c r="C69" s="76"/>
      <c r="D69" s="87"/>
      <c r="E69" s="70"/>
    </row>
    <row r="70" spans="1:5" x14ac:dyDescent="0.4">
      <c r="A70" s="68" t="s">
        <v>138</v>
      </c>
      <c r="B70" s="88"/>
      <c r="C70" s="76"/>
      <c r="D70" s="87"/>
      <c r="E70" s="70"/>
    </row>
    <row r="71" spans="1:5" x14ac:dyDescent="0.4">
      <c r="A71" s="68" t="s">
        <v>139</v>
      </c>
      <c r="B71" s="88"/>
      <c r="C71" s="76"/>
      <c r="D71" s="87"/>
      <c r="E71" s="70"/>
    </row>
    <row r="72" spans="1:5" x14ac:dyDescent="0.4">
      <c r="A72" s="68" t="s">
        <v>137</v>
      </c>
      <c r="B72" s="88"/>
      <c r="C72" s="76"/>
      <c r="D72" s="87"/>
      <c r="E72" s="70"/>
    </row>
    <row r="73" spans="1:5" x14ac:dyDescent="0.4">
      <c r="A73" s="69" t="s">
        <v>52</v>
      </c>
      <c r="B73" s="70"/>
      <c r="C73" s="70"/>
      <c r="D73" s="70"/>
      <c r="E73" s="70"/>
    </row>
    <row r="74" spans="1:5" x14ac:dyDescent="0.4">
      <c r="A74" s="69" t="s">
        <v>115</v>
      </c>
      <c r="B74" s="70"/>
      <c r="C74" s="70"/>
      <c r="D74" s="70"/>
      <c r="E74" s="70"/>
    </row>
    <row r="75" spans="1:5" x14ac:dyDescent="0.4">
      <c r="A75" s="69" t="s">
        <v>42</v>
      </c>
      <c r="B75" s="70"/>
      <c r="C75" s="70"/>
      <c r="D75" s="70"/>
      <c r="E75" s="70"/>
    </row>
    <row r="76" spans="1:5" x14ac:dyDescent="0.4">
      <c r="A76" s="69" t="s">
        <v>43</v>
      </c>
      <c r="B76" s="70"/>
      <c r="C76" s="70"/>
      <c r="D76" s="70"/>
      <c r="E76" s="70"/>
    </row>
    <row r="77" spans="1:5" x14ac:dyDescent="0.4">
      <c r="A77" s="90" t="s">
        <v>148</v>
      </c>
      <c r="B77" s="70"/>
      <c r="C77" s="70"/>
      <c r="D77" s="70"/>
      <c r="E77" s="70"/>
    </row>
    <row r="78" spans="1:5" x14ac:dyDescent="0.4">
      <c r="A78" s="90" t="s">
        <v>54</v>
      </c>
      <c r="B78" s="70"/>
      <c r="C78" s="70"/>
      <c r="D78" s="70"/>
      <c r="E78" s="70"/>
    </row>
    <row r="79" spans="1:5" x14ac:dyDescent="0.4">
      <c r="A79" s="90"/>
      <c r="B79" s="70"/>
      <c r="C79" s="70"/>
      <c r="D79" s="70"/>
      <c r="E79" s="70"/>
    </row>
    <row r="80" spans="1:5" x14ac:dyDescent="0.4">
      <c r="A80" s="70"/>
      <c r="B80" s="70"/>
      <c r="C80" s="70"/>
      <c r="D80" s="70"/>
      <c r="E80" s="70"/>
    </row>
    <row r="81" spans="1:5" ht="18" x14ac:dyDescent="0.5">
      <c r="A81" s="91" t="s">
        <v>150</v>
      </c>
      <c r="B81" s="34"/>
      <c r="C81" s="34"/>
      <c r="D81" s="34"/>
      <c r="E81" s="34"/>
    </row>
    <row r="82" spans="1:5" ht="16.5" x14ac:dyDescent="0.45">
      <c r="A82" s="18" t="s">
        <v>118</v>
      </c>
      <c r="B82" s="22"/>
      <c r="C82" s="22"/>
      <c r="D82" s="22"/>
      <c r="E82" s="22"/>
    </row>
    <row r="83" spans="1:5" s="21" customFormat="1" ht="16.5" x14ac:dyDescent="0.45">
      <c r="A83" s="18" t="s">
        <v>114</v>
      </c>
    </row>
    <row r="84" spans="1:5" s="21" customFormat="1" ht="16.5" x14ac:dyDescent="0.45">
      <c r="A84" s="28"/>
    </row>
    <row r="85" spans="1:5" s="21" customFormat="1" ht="16.5" x14ac:dyDescent="0.45">
      <c r="A85" s="28"/>
    </row>
    <row r="86" spans="1:5" s="21" customFormat="1" ht="16.5" x14ac:dyDescent="0.45">
      <c r="A86" s="28"/>
    </row>
    <row r="87" spans="1:5" s="21" customFormat="1" ht="16.5" x14ac:dyDescent="0.45">
      <c r="A87" s="28"/>
    </row>
    <row r="88" spans="1:5" ht="16.5" x14ac:dyDescent="0.45">
      <c r="A88" s="3"/>
      <c r="B88" s="22"/>
      <c r="C88" s="22"/>
      <c r="D88" s="22"/>
      <c r="E88" s="22"/>
    </row>
    <row r="89" spans="1:5" ht="16.5" x14ac:dyDescent="0.45">
      <c r="A89" s="34"/>
      <c r="B89" s="34"/>
      <c r="C89" s="22"/>
      <c r="D89" s="22"/>
      <c r="E89" s="22"/>
    </row>
    <row r="90" spans="1:5" ht="16.5" x14ac:dyDescent="0.4">
      <c r="A90" s="54" t="s">
        <v>111</v>
      </c>
      <c r="B90" s="55"/>
      <c r="C90" s="24"/>
    </row>
    <row r="91" spans="1:5" ht="43.5" x14ac:dyDescent="0.4">
      <c r="A91" s="57" t="s">
        <v>119</v>
      </c>
      <c r="B91" s="25" t="s">
        <v>391</v>
      </c>
      <c r="C91" s="26"/>
    </row>
    <row r="92" spans="1:5" x14ac:dyDescent="0.4">
      <c r="A92" s="47" t="s">
        <v>158</v>
      </c>
      <c r="B92" s="12" t="s">
        <v>392</v>
      </c>
      <c r="C92" s="12"/>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61"/>
  <sheetViews>
    <sheetView topLeftCell="B1" zoomScale="85" zoomScaleNormal="85" workbookViewId="0">
      <selection activeCell="B1" sqref="B1"/>
    </sheetView>
  </sheetViews>
  <sheetFormatPr defaultColWidth="8.81640625" defaultRowHeight="16.5" x14ac:dyDescent="0.45"/>
  <cols>
    <col min="1" max="1" width="19.81640625" style="21" customWidth="1"/>
    <col min="2" max="2" width="11.81640625" style="21" customWidth="1"/>
    <col min="3" max="3" width="14.1796875" style="21" customWidth="1"/>
    <col min="4" max="5" width="14.81640625" style="21" customWidth="1"/>
    <col min="6" max="6" width="17" style="21" customWidth="1"/>
    <col min="7" max="16384" width="8.81640625" style="21"/>
  </cols>
  <sheetData>
    <row r="1" spans="1:6" x14ac:dyDescent="0.45">
      <c r="A1" s="18" t="s">
        <v>113</v>
      </c>
    </row>
    <row r="2" spans="1:6" ht="18" x14ac:dyDescent="0.5">
      <c r="A2" s="91" t="s">
        <v>171</v>
      </c>
      <c r="B2" s="34"/>
      <c r="C2" s="34"/>
      <c r="D2" s="34"/>
      <c r="E2" s="34"/>
    </row>
    <row r="3" spans="1:6" s="13" customFormat="1" x14ac:dyDescent="0.45">
      <c r="A3" s="37" t="s">
        <v>172</v>
      </c>
      <c r="B3" s="37"/>
      <c r="C3" s="37"/>
      <c r="D3" s="34"/>
      <c r="E3" s="34"/>
      <c r="F3" s="21"/>
    </row>
    <row r="4" spans="1:6" ht="30" customHeight="1" x14ac:dyDescent="0.45">
      <c r="A4" s="92" t="s">
        <v>27</v>
      </c>
      <c r="B4" s="92" t="s">
        <v>28</v>
      </c>
      <c r="C4" s="92" t="s">
        <v>46</v>
      </c>
      <c r="D4" s="34"/>
      <c r="E4" s="34"/>
    </row>
    <row r="5" spans="1:6" x14ac:dyDescent="0.45">
      <c r="A5" s="120">
        <v>44757</v>
      </c>
      <c r="B5" s="121" t="s">
        <v>264</v>
      </c>
      <c r="C5" s="11" t="s">
        <v>45</v>
      </c>
      <c r="D5" s="34"/>
      <c r="E5" s="34"/>
    </row>
    <row r="6" spans="1:6" x14ac:dyDescent="0.45">
      <c r="A6" s="34"/>
      <c r="B6" s="34"/>
      <c r="C6" s="34"/>
      <c r="D6" s="34"/>
      <c r="E6" s="34"/>
    </row>
    <row r="7" spans="1:6" x14ac:dyDescent="0.45">
      <c r="A7" s="34"/>
      <c r="B7" s="34"/>
      <c r="C7" s="34"/>
      <c r="D7" s="34"/>
      <c r="E7" s="34"/>
    </row>
    <row r="8" spans="1:6" x14ac:dyDescent="0.45">
      <c r="A8" s="34"/>
      <c r="B8" s="34"/>
      <c r="C8" s="34"/>
      <c r="D8" s="34"/>
      <c r="E8" s="34"/>
    </row>
    <row r="9" spans="1:6" x14ac:dyDescent="0.45">
      <c r="A9" s="34"/>
      <c r="B9" s="34"/>
      <c r="C9" s="34"/>
      <c r="D9" s="34"/>
      <c r="E9" s="34"/>
    </row>
    <row r="10" spans="1:6" x14ac:dyDescent="0.45">
      <c r="A10" s="34"/>
      <c r="B10" s="34"/>
      <c r="C10" s="34"/>
      <c r="D10" s="34"/>
      <c r="E10" s="34"/>
    </row>
    <row r="11" spans="1:6" x14ac:dyDescent="0.45">
      <c r="A11" s="34"/>
      <c r="B11" s="34"/>
      <c r="C11" s="34"/>
      <c r="D11" s="34"/>
      <c r="E11" s="34"/>
    </row>
    <row r="12" spans="1:6" x14ac:dyDescent="0.45">
      <c r="A12" s="34"/>
      <c r="B12" s="34"/>
      <c r="C12" s="34"/>
      <c r="D12" s="34"/>
      <c r="E12" s="34"/>
    </row>
    <row r="13" spans="1:6" x14ac:dyDescent="0.45">
      <c r="A13" s="34"/>
      <c r="B13" s="34"/>
      <c r="C13" s="34"/>
      <c r="D13" s="34"/>
      <c r="E13" s="34"/>
    </row>
    <row r="14" spans="1:6" x14ac:dyDescent="0.45">
      <c r="A14" s="34"/>
      <c r="B14" s="34"/>
      <c r="C14" s="34"/>
      <c r="D14" s="34"/>
      <c r="E14" s="34"/>
    </row>
    <row r="15" spans="1:6" x14ac:dyDescent="0.45">
      <c r="A15" s="34"/>
      <c r="B15" s="34"/>
      <c r="C15" s="34"/>
      <c r="D15" s="34"/>
      <c r="E15" s="34"/>
    </row>
    <row r="16" spans="1:6" x14ac:dyDescent="0.45">
      <c r="A16" s="34"/>
      <c r="B16" s="34"/>
      <c r="C16" s="34"/>
      <c r="D16" s="34"/>
      <c r="E16" s="34"/>
    </row>
    <row r="17" spans="1:7" x14ac:dyDescent="0.45">
      <c r="A17" s="34"/>
      <c r="B17" s="34"/>
      <c r="C17" s="34"/>
      <c r="D17" s="34"/>
      <c r="E17" s="34"/>
    </row>
    <row r="18" spans="1:7" x14ac:dyDescent="0.45">
      <c r="A18" s="34"/>
      <c r="B18" s="34"/>
      <c r="C18" s="34"/>
      <c r="D18" s="34"/>
      <c r="E18" s="34"/>
    </row>
    <row r="19" spans="1:7" x14ac:dyDescent="0.45">
      <c r="A19" s="34"/>
      <c r="B19" s="34"/>
      <c r="C19" s="34"/>
      <c r="D19" s="34"/>
      <c r="E19" s="34"/>
    </row>
    <row r="20" spans="1:7" x14ac:dyDescent="0.45">
      <c r="A20" s="34"/>
      <c r="B20" s="34"/>
      <c r="C20" s="34"/>
      <c r="D20" s="34"/>
      <c r="E20" s="34"/>
    </row>
    <row r="21" spans="1:7" x14ac:dyDescent="0.45">
      <c r="A21" s="34"/>
      <c r="B21" s="34"/>
      <c r="C21" s="34"/>
      <c r="D21" s="34"/>
      <c r="E21" s="34"/>
    </row>
    <row r="22" spans="1:7" x14ac:dyDescent="0.45">
      <c r="A22" s="37" t="s">
        <v>173</v>
      </c>
      <c r="B22" s="37"/>
      <c r="C22" s="37"/>
      <c r="D22" s="34"/>
      <c r="E22" s="34"/>
    </row>
    <row r="23" spans="1:7" x14ac:dyDescent="0.45">
      <c r="A23" s="92" t="s">
        <v>27</v>
      </c>
      <c r="B23" s="92" t="s">
        <v>28</v>
      </c>
      <c r="C23" s="92" t="s">
        <v>46</v>
      </c>
      <c r="D23" s="34"/>
      <c r="E23" s="34"/>
    </row>
    <row r="24" spans="1:7" x14ac:dyDescent="0.45">
      <c r="A24" s="120">
        <v>44757</v>
      </c>
      <c r="B24" s="121" t="s">
        <v>264</v>
      </c>
      <c r="C24" s="11" t="s">
        <v>45</v>
      </c>
      <c r="D24" s="34"/>
      <c r="E24" s="34"/>
    </row>
    <row r="25" spans="1:7" x14ac:dyDescent="0.45">
      <c r="A25" s="34"/>
      <c r="B25" s="34"/>
      <c r="C25" s="34"/>
      <c r="D25" s="34"/>
      <c r="E25" s="34"/>
    </row>
    <row r="26" spans="1:7" x14ac:dyDescent="0.45">
      <c r="A26" s="34"/>
      <c r="B26" s="93"/>
      <c r="C26" s="93"/>
      <c r="D26" s="93"/>
      <c r="E26" s="58"/>
      <c r="F26" s="9"/>
      <c r="G26" s="9"/>
    </row>
    <row r="27" spans="1:7" x14ac:dyDescent="0.45">
      <c r="A27" s="58"/>
      <c r="B27" s="58"/>
      <c r="C27" s="58"/>
      <c r="D27" s="58"/>
      <c r="E27" s="58"/>
      <c r="F27" s="9"/>
      <c r="G27" s="9"/>
    </row>
    <row r="28" spans="1:7" s="13" customFormat="1" x14ac:dyDescent="0.45">
      <c r="A28" s="94"/>
      <c r="B28" s="94"/>
      <c r="C28" s="94"/>
      <c r="D28" s="34"/>
      <c r="E28" s="34"/>
      <c r="F28" s="21"/>
    </row>
    <row r="29" spans="1:7" x14ac:dyDescent="0.45">
      <c r="A29" s="34"/>
      <c r="B29" s="34"/>
      <c r="C29" s="34"/>
      <c r="D29" s="34"/>
      <c r="E29" s="34"/>
      <c r="G29" s="9"/>
    </row>
    <row r="30" spans="1:7" ht="19.75" customHeight="1" x14ac:dyDescent="0.45">
      <c r="A30" s="34"/>
      <c r="B30" s="34"/>
      <c r="C30" s="34"/>
      <c r="D30" s="34"/>
      <c r="E30" s="34"/>
      <c r="G30" s="9"/>
    </row>
    <row r="31" spans="1:7" x14ac:dyDescent="0.45">
      <c r="A31" s="95"/>
      <c r="B31" s="95"/>
      <c r="C31" s="20"/>
      <c r="D31" s="34"/>
      <c r="E31" s="34"/>
      <c r="G31" s="9"/>
    </row>
    <row r="32" spans="1:7" x14ac:dyDescent="0.45">
      <c r="A32" s="95"/>
      <c r="B32" s="95"/>
      <c r="C32" s="20"/>
      <c r="D32" s="34"/>
      <c r="E32" s="34"/>
      <c r="G32" s="9"/>
    </row>
    <row r="33" spans="1:7" x14ac:dyDescent="0.45">
      <c r="A33" s="19"/>
      <c r="B33" s="19"/>
      <c r="C33" s="20"/>
      <c r="G33" s="9"/>
    </row>
    <row r="34" spans="1:7" x14ac:dyDescent="0.45">
      <c r="A34" s="19"/>
      <c r="B34" s="19"/>
      <c r="C34" s="20"/>
      <c r="G34" s="9"/>
    </row>
    <row r="35" spans="1:7" x14ac:dyDescent="0.45">
      <c r="A35" s="19"/>
      <c r="B35" s="19"/>
      <c r="C35" s="20"/>
      <c r="G35" s="9"/>
    </row>
    <row r="36" spans="1:7" x14ac:dyDescent="0.45">
      <c r="A36" s="19"/>
      <c r="B36" s="19"/>
      <c r="C36" s="20"/>
      <c r="G36" s="9"/>
    </row>
    <row r="37" spans="1:7" x14ac:dyDescent="0.45">
      <c r="A37" s="19"/>
      <c r="B37" s="19"/>
      <c r="C37" s="20"/>
      <c r="G37" s="9"/>
    </row>
    <row r="38" spans="1:7" x14ac:dyDescent="0.45">
      <c r="A38" s="19"/>
      <c r="B38" s="19"/>
      <c r="C38" s="20"/>
      <c r="G38" s="9"/>
    </row>
    <row r="39" spans="1:7" x14ac:dyDescent="0.45">
      <c r="A39" s="19"/>
      <c r="B39" s="19"/>
      <c r="C39" s="20"/>
      <c r="G39" s="9"/>
    </row>
    <row r="40" spans="1:7" x14ac:dyDescent="0.45">
      <c r="A40" s="19"/>
      <c r="B40" s="19"/>
      <c r="C40" s="20"/>
      <c r="G40" s="9"/>
    </row>
    <row r="41" spans="1:7" x14ac:dyDescent="0.45">
      <c r="A41" s="19"/>
      <c r="B41" s="19"/>
      <c r="C41" s="20"/>
      <c r="G41" s="9"/>
    </row>
    <row r="42" spans="1:7" x14ac:dyDescent="0.45">
      <c r="A42" s="19"/>
      <c r="B42" s="19"/>
      <c r="C42" s="20"/>
      <c r="G42" s="9"/>
    </row>
    <row r="43" spans="1:7" x14ac:dyDescent="0.45">
      <c r="A43" s="19"/>
      <c r="B43" s="19"/>
      <c r="C43" s="20"/>
      <c r="G43" s="9"/>
    </row>
    <row r="44" spans="1:7" x14ac:dyDescent="0.45">
      <c r="A44" s="19"/>
      <c r="B44" s="19"/>
      <c r="C44" s="20"/>
      <c r="G44" s="9"/>
    </row>
    <row r="45" spans="1:7" x14ac:dyDescent="0.45">
      <c r="A45" s="19"/>
      <c r="B45" s="19"/>
      <c r="C45" s="20"/>
      <c r="G45" s="9"/>
    </row>
    <row r="46" spans="1:7" x14ac:dyDescent="0.45">
      <c r="A46" s="19"/>
      <c r="B46" s="19"/>
      <c r="C46" s="20"/>
      <c r="G46" s="9"/>
    </row>
    <row r="47" spans="1:7" x14ac:dyDescent="0.45">
      <c r="A47" s="19"/>
      <c r="B47" s="19"/>
      <c r="C47" s="20"/>
      <c r="G47" s="9"/>
    </row>
    <row r="48" spans="1:7" x14ac:dyDescent="0.45">
      <c r="A48" s="19"/>
      <c r="B48" s="19"/>
      <c r="C48" s="20"/>
      <c r="G48" s="9"/>
    </row>
    <row r="49" spans="1:7" x14ac:dyDescent="0.45">
      <c r="A49" s="19"/>
      <c r="B49" s="19"/>
      <c r="C49" s="20"/>
      <c r="G49" s="9"/>
    </row>
    <row r="50" spans="1:7" x14ac:dyDescent="0.45">
      <c r="A50" s="19"/>
      <c r="B50" s="19"/>
      <c r="C50" s="20"/>
      <c r="G50" s="9"/>
    </row>
    <row r="51" spans="1:7" x14ac:dyDescent="0.45">
      <c r="A51" s="19"/>
      <c r="B51" s="19"/>
      <c r="C51" s="20"/>
      <c r="G51" s="9"/>
    </row>
    <row r="57" spans="1:7" x14ac:dyDescent="0.45">
      <c r="A57" s="10"/>
      <c r="B57" s="4"/>
      <c r="C57" s="4"/>
      <c r="D57" s="4"/>
      <c r="E57" s="4"/>
      <c r="F57" s="4"/>
      <c r="G57" s="9"/>
    </row>
    <row r="58" spans="1:7" x14ac:dyDescent="0.45">
      <c r="A58" s="9"/>
      <c r="B58" s="9"/>
      <c r="C58" s="9"/>
      <c r="D58" s="9"/>
      <c r="E58" s="9"/>
      <c r="F58" s="9"/>
      <c r="G58" s="9"/>
    </row>
    <row r="59" spans="1:7" x14ac:dyDescent="0.45">
      <c r="A59" s="3"/>
      <c r="B59" s="22"/>
      <c r="C59" s="22"/>
      <c r="D59" s="22"/>
      <c r="E59" s="22"/>
      <c r="F59" s="22"/>
      <c r="G59" s="9"/>
    </row>
    <row r="60" spans="1:7" x14ac:dyDescent="0.45">
      <c r="B60" s="22"/>
      <c r="C60" s="22"/>
      <c r="D60" s="22"/>
      <c r="E60" s="22"/>
      <c r="F60" s="22"/>
      <c r="G60" s="9"/>
    </row>
    <row r="61" spans="1:7" x14ac:dyDescent="0.45">
      <c r="B61" s="9"/>
      <c r="C61" s="9"/>
      <c r="D61" s="9"/>
      <c r="E61" s="9"/>
      <c r="F61" s="9"/>
      <c r="G61" s="9"/>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E19"/>
  <sheetViews>
    <sheetView zoomScaleNormal="100" workbookViewId="0"/>
  </sheetViews>
  <sheetFormatPr defaultColWidth="8.81640625" defaultRowHeight="16.5" x14ac:dyDescent="0.45"/>
  <cols>
    <col min="1" max="1" width="17.1796875" style="21" customWidth="1"/>
    <col min="2" max="2" width="17.453125" style="21" customWidth="1"/>
    <col min="3" max="3" width="22.54296875" style="21" customWidth="1"/>
    <col min="4" max="4" width="13.81640625" style="21" customWidth="1"/>
    <col min="5" max="16384" width="8.81640625" style="21"/>
  </cols>
  <sheetData>
    <row r="1" spans="1:5" s="17" customFormat="1" ht="15" x14ac:dyDescent="0.4">
      <c r="A1" s="18" t="s">
        <v>126</v>
      </c>
    </row>
    <row r="2" spans="1:5" ht="18" x14ac:dyDescent="0.5">
      <c r="A2" s="91" t="s">
        <v>234</v>
      </c>
      <c r="B2" s="22"/>
      <c r="C2" s="22"/>
      <c r="D2" s="4"/>
      <c r="E2" s="22"/>
    </row>
    <row r="3" spans="1:5" x14ac:dyDescent="0.45">
      <c r="A3" s="18" t="s">
        <v>114</v>
      </c>
    </row>
    <row r="4" spans="1:5" ht="15" customHeight="1" x14ac:dyDescent="0.45">
      <c r="A4" s="96" t="s">
        <v>27</v>
      </c>
      <c r="B4" s="96" t="s">
        <v>28</v>
      </c>
      <c r="D4" s="4"/>
      <c r="E4" s="22"/>
    </row>
    <row r="5" spans="1:5" x14ac:dyDescent="0.45">
      <c r="A5" s="120">
        <v>44757</v>
      </c>
      <c r="B5" s="121" t="s">
        <v>264</v>
      </c>
      <c r="D5" s="4"/>
      <c r="E5" s="22"/>
    </row>
    <row r="6" spans="1:5" ht="15" customHeight="1" x14ac:dyDescent="0.5">
      <c r="A6" s="2"/>
      <c r="B6" s="4"/>
      <c r="C6" s="4"/>
      <c r="D6" s="4"/>
      <c r="E6" s="22"/>
    </row>
    <row r="7" spans="1:5" ht="15" customHeight="1" x14ac:dyDescent="0.5">
      <c r="A7" s="2"/>
      <c r="B7" s="4"/>
      <c r="C7" s="4"/>
      <c r="D7" s="4"/>
      <c r="E7" s="22"/>
    </row>
    <row r="8" spans="1:5" ht="15" customHeight="1" x14ac:dyDescent="0.5">
      <c r="A8" s="2"/>
      <c r="B8" s="4"/>
      <c r="C8" s="4"/>
      <c r="D8" s="4"/>
      <c r="E8" s="22"/>
    </row>
    <row r="9" spans="1:5" ht="15" customHeight="1" x14ac:dyDescent="0.5">
      <c r="A9" s="2"/>
      <c r="B9" s="4"/>
      <c r="C9" s="4"/>
      <c r="D9" s="4"/>
      <c r="E9" s="22"/>
    </row>
    <row r="10" spans="1:5" ht="15" customHeight="1" x14ac:dyDescent="0.5">
      <c r="A10" s="2"/>
      <c r="B10" s="4"/>
      <c r="C10" s="4"/>
      <c r="D10" s="4"/>
      <c r="E10" s="22"/>
    </row>
    <row r="11" spans="1:5" ht="15" customHeight="1" x14ac:dyDescent="0.5">
      <c r="A11" s="2"/>
      <c r="B11" s="4"/>
      <c r="C11" s="4"/>
      <c r="D11" s="4"/>
      <c r="E11" s="22"/>
    </row>
    <row r="12" spans="1:5" ht="15" customHeight="1" x14ac:dyDescent="0.5">
      <c r="A12" s="2"/>
      <c r="B12" s="4"/>
      <c r="C12" s="4"/>
      <c r="D12" s="4"/>
      <c r="E12" s="22"/>
    </row>
    <row r="13" spans="1:5" ht="15" customHeight="1" x14ac:dyDescent="0.5">
      <c r="A13" s="2"/>
      <c r="B13" s="4"/>
      <c r="C13" s="4"/>
      <c r="D13" s="4"/>
      <c r="E13" s="22"/>
    </row>
    <row r="14" spans="1:5" ht="15" customHeight="1" x14ac:dyDescent="0.5">
      <c r="A14" s="2"/>
      <c r="B14" s="4"/>
      <c r="C14" s="4"/>
      <c r="D14" s="4"/>
      <c r="E14" s="22"/>
    </row>
    <row r="15" spans="1:5" ht="15" customHeight="1" x14ac:dyDescent="0.5">
      <c r="A15" s="2"/>
      <c r="B15" s="4"/>
      <c r="C15" s="4"/>
      <c r="D15" s="4"/>
      <c r="E15" s="22"/>
    </row>
    <row r="16" spans="1:5" ht="15" customHeight="1" x14ac:dyDescent="0.5">
      <c r="A16" s="2"/>
      <c r="B16" s="4"/>
      <c r="C16" s="4"/>
      <c r="D16" s="4"/>
      <c r="E16" s="22"/>
    </row>
    <row r="17" spans="1:5" ht="18" x14ac:dyDescent="0.5">
      <c r="A17" s="2"/>
      <c r="B17" s="4"/>
      <c r="C17" s="4"/>
      <c r="D17" s="4"/>
      <c r="E17" s="22"/>
    </row>
    <row r="18" spans="1:5" x14ac:dyDescent="0.45">
      <c r="A18" s="54" t="s">
        <v>111</v>
      </c>
      <c r="B18" s="55"/>
      <c r="C18" s="56"/>
    </row>
    <row r="19" spans="1:5" ht="43.5" x14ac:dyDescent="0.45">
      <c r="A19" s="57" t="s">
        <v>235</v>
      </c>
      <c r="B19" s="25" t="s">
        <v>393</v>
      </c>
      <c r="C19" s="3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Themes</vt:lpstr>
      <vt:lpstr>Comments</vt:lpstr>
      <vt:lpstr>1(Data)</vt:lpstr>
      <vt:lpstr>2(Products)</vt:lpstr>
      <vt:lpstr>3(Data providers)</vt:lpstr>
      <vt:lpstr>4(Web services)</vt:lpstr>
      <vt:lpstr>5(User stats)&amp;6(Use case stats)</vt:lpstr>
      <vt:lpstr>7(Analytics)</vt:lpstr>
      <vt:lpstr>8(User friendliness)</vt:lpstr>
      <vt:lpstr>8.2</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Vallius Henry (GTK)</cp:lastModifiedBy>
  <cp:lastPrinted>2020-06-15T08:28:46Z</cp:lastPrinted>
  <dcterms:created xsi:type="dcterms:W3CDTF">2018-04-24T06:01:14Z</dcterms:created>
  <dcterms:modified xsi:type="dcterms:W3CDTF">2022-07-15T12:55:39Z</dcterms:modified>
</cp:coreProperties>
</file>