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0"/>
  <workbookPr/>
  <mc:AlternateContent xmlns:mc="http://schemas.openxmlformats.org/markup-compatibility/2006">
    <mc:Choice Requires="x15">
      <x15ac:absPath xmlns:x15ac="http://schemas.microsoft.com/office/spreadsheetml/2010/11/ac" url="https://jncc.sharepoint.com/sites/EMODnetSeabedHabitats2021-2023/Shared Documents/WP6 Coordination and reporting/Reporting/Quarterly_2022_Q2/"/>
    </mc:Choice>
  </mc:AlternateContent>
  <xr:revisionPtr revIDLastSave="726" documentId="11_32A89DA2656EF9EE825C82F9635CAEA8096B9D33" xr6:coauthVersionLast="47" xr6:coauthVersionMax="47" xr10:uidLastSave="{B240CDFD-CC28-43E1-8A76-05134C9923EB}"/>
  <bookViews>
    <workbookView xWindow="-108" yWindow="-108" windowWidth="23256" windowHeight="12576" tabRatio="773" firstSheet="3" activeTab="2"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'1(Data)'!$A$30</definedName>
    <definedName name="_ftn4" localSheetId="2">'1(Data)'!#REF!</definedName>
    <definedName name="_ftn5" localSheetId="2">'1(Data)'!#REF!</definedName>
    <definedName name="_ftn6" localSheetId="2">'1(Data)'!$A$34</definedName>
    <definedName name="_ftnref1" localSheetId="2">'1(Data)'!$A$5</definedName>
    <definedName name="_ftnref2" localSheetId="2">'1(Data)'!$B$5</definedName>
    <definedName name="_ftnref3" localSheetId="2">'1(Data)'!$C$5</definedName>
    <definedName name="_ftnref4" localSheetId="2">'1(Data)'!$R$5</definedName>
    <definedName name="_ftnref5" localSheetId="2">'1(Data)'!$S$5</definedName>
    <definedName name="_ftnref6" localSheetId="2">'1(Data)'!$A$8</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6" i="24" l="1"/>
  <c r="B5" i="32"/>
  <c r="B4" i="32"/>
  <c r="A5" i="32"/>
  <c r="A4" i="32"/>
  <c r="Q56" i="24"/>
  <c r="Q53" i="24"/>
  <c r="Q54" i="24"/>
  <c r="R45" i="33"/>
  <c r="N52" i="24"/>
  <c r="K52" i="24"/>
  <c r="H58" i="24"/>
  <c r="H59" i="24"/>
  <c r="H60" i="24"/>
  <c r="H61" i="24"/>
  <c r="H57" i="24"/>
  <c r="H53" i="24"/>
  <c r="H55" i="24"/>
  <c r="H54" i="24"/>
  <c r="H52" i="24"/>
  <c r="M45" i="33"/>
  <c r="J45" i="33"/>
  <c r="G45" i="33"/>
  <c r="G11" i="24" l="1"/>
  <c r="D6" i="24"/>
  <c r="C6" i="24"/>
  <c r="D9" i="33"/>
  <c r="E9" i="33"/>
  <c r="B13" i="32"/>
  <c r="A13" i="32"/>
  <c r="A15" i="32" l="1"/>
  <c r="A16" i="32"/>
  <c r="A14" i="32"/>
  <c r="A11" i="32" l="1"/>
  <c r="A12" i="32"/>
  <c r="A10" i="32"/>
  <c r="B10" i="32"/>
  <c r="A9" i="32"/>
  <c r="A8" i="32"/>
  <c r="A7" i="32"/>
  <c r="B16" i="32" l="1"/>
  <c r="B15" i="32"/>
  <c r="B14" i="32"/>
  <c r="B12" i="32"/>
  <c r="B11" i="32"/>
  <c r="B9" i="32"/>
  <c r="B8" i="32"/>
  <c r="B7" i="32"/>
</calcChain>
</file>

<file path=xl/sharedStrings.xml><?xml version="1.0" encoding="utf-8"?>
<sst xmlns="http://schemas.openxmlformats.org/spreadsheetml/2006/main" count="665" uniqueCount="364">
  <si>
    <t>Theme</t>
  </si>
  <si>
    <t>Sub-themes</t>
  </si>
  <si>
    <t>Portal</t>
  </si>
  <si>
    <t>Measurement unit</t>
  </si>
  <si>
    <t>Redundancy</t>
  </si>
  <si>
    <t>Reported Volume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</si>
  <si>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</si>
  <si>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</si>
  <si>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</si>
  <si>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</si>
  <si>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</si>
  <si>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</si>
  <si>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</si>
  <si>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</si>
  <si>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</si>
  <si>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</si>
  <si>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</si>
  <si>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</si>
  <si>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</si>
  <si>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Recording-day-platform</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</si>
  <si>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</si>
  <si>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</si>
  <si>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</si>
  <si>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</si>
  <si>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</si>
  <si>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</si>
  <si>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Macroalgae, Angiosperms, Benthos, Birds, Fish, Mammals, Phytoplankton, Reptiles, Zooplankton</t>
  </si>
  <si>
    <t>Occurrence records</t>
  </si>
  <si>
    <t>Yes</t>
  </si>
  <si>
    <t>Datasets (can contain records from different subthemes/ functional groups)</t>
  </si>
  <si>
    <t>Human Activities</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</si>
  <si>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</si>
  <si>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Number of geographic records (point, line or polygon objects). For geometries linking to a related table, also number of records from related tables. Temporal, automatically acquired, new records are counted</t>
  </si>
  <si>
    <t>Geographic records (objects)+ Related records[1])</t>
  </si>
  <si>
    <t>Number of cells for each data product (raster file, GeoTIFF/NetCDF format)</t>
  </si>
  <si>
    <t>Grid cells (only for Shipping density datasets)</t>
  </si>
  <si>
    <t xml:space="preserve">[1] The human activities datasets are composed by objects and related tables that store records (relational databases). </t>
  </si>
  <si>
    <t xml:space="preserve">Each year new records can be added/removed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</si>
  <si>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</si>
  <si>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</si>
  <si>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</si>
  <si>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</si>
  <si>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</si>
  <si>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</si>
  <si>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</si>
  <si>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Please refer to "Explanation of the trends and statistics" below</t>
  </si>
  <si>
    <t>1.A) Volume and coverage of available data</t>
  </si>
  <si>
    <t>Reporting date</t>
  </si>
  <si>
    <t>Portal name</t>
  </si>
  <si>
    <t>Volume unit [1]</t>
  </si>
  <si>
    <t>15/07/2022</t>
  </si>
  <si>
    <t>Seabed Habitats</t>
  </si>
  <si>
    <t>Number of (flattened) records</t>
  </si>
  <si>
    <r>
      <t xml:space="preserve">Sub-theme </t>
    </r>
    <r>
      <rPr>
        <sz val="10"/>
        <rFont val="Open Sans"/>
        <family val="2"/>
      </rPr>
      <t>[2]</t>
    </r>
  </si>
  <si>
    <r>
      <t xml:space="preserve">Total data volume per sub-theme 
(refer to </t>
    </r>
    <r>
      <rPr>
        <sz val="10"/>
        <rFont val="Open Sans"/>
        <family val="2"/>
      </rPr>
      <t>[1])</t>
    </r>
  </si>
  <si>
    <t>Total data volume per sub-theme (previous quarter)</t>
  </si>
  <si>
    <r>
      <t xml:space="preserve">Trend in total data volume (%) </t>
    </r>
    <r>
      <rPr>
        <sz val="10"/>
        <rFont val="Open Sans"/>
        <family val="2"/>
      </rPr>
      <t>[3]</t>
    </r>
  </si>
  <si>
    <r>
      <t xml:space="preserve">Total data Volume in GigaBytes </t>
    </r>
    <r>
      <rPr>
        <sz val="10"/>
        <rFont val="Open Sans"/>
        <family val="2"/>
      </rPr>
      <t>[4]</t>
    </r>
  </si>
  <si>
    <t>Habitats - seabed habitats (including coastal wetlands) - collection of classified points</t>
  </si>
  <si>
    <t>Volume unit</t>
  </si>
  <si>
    <r>
      <t xml:space="preserve">Sea-basins </t>
    </r>
    <r>
      <rPr>
        <sz val="12"/>
        <rFont val="Open Sans"/>
        <family val="2"/>
      </rPr>
      <t>[5]</t>
    </r>
  </si>
  <si>
    <t>Atlantic EEA (North East Atlantic Ocean, Macaronesia, Iceland Sea, Norwegian Sea, Celtic Seas, Bay of Biscay and Iberian coast, White Sea, Barents Sea)</t>
  </si>
  <si>
    <t>Arctic (not defined by EEA shapefile) [6]</t>
  </si>
  <si>
    <t>Baltic Sea EEA</t>
  </si>
  <si>
    <t>Black Sea EEA</t>
  </si>
  <si>
    <t>Med Sea EEA (Adriatic Sea, Ionian Sea and the Central Mediterranean Sea, Western Meditarranean Sea, Aegean-Levantine Sea)</t>
  </si>
  <si>
    <t>Greater North Sea EEA</t>
  </si>
  <si>
    <t>Caspian Sea (not defined by EEA shapefile)</t>
  </si>
  <si>
    <t>Caribbean Sea (not defined by EEA shapefile)</t>
  </si>
  <si>
    <t>Other Seas (Other regions not defined by EEA shapefiles)</t>
  </si>
  <si>
    <t>Total area coverage (total %) or data density (number)</t>
  </si>
  <si>
    <t>Added this quarter (% or number)</t>
  </si>
  <si>
    <t>Please highlight newly added data within this reporting period.</t>
  </si>
  <si>
    <t xml:space="preserve">[1] Indicate the volume unit of measurement: “records”, "CDI", “data sets”, or “platforms”. </t>
  </si>
  <si>
    <t>[2] The list of sub-themes is provided in the first tab.</t>
  </si>
  <si>
    <t>[3] Trend is calculated from the figures at the end of the last quarter as compared with the figures at this stage.</t>
  </si>
  <si>
    <t>Explanation of trend value in the narrative.</t>
  </si>
  <si>
    <t>[4] Decimal definition 1 GB = 1000^3 bytes.</t>
  </si>
  <si>
    <t>[5] Total % sea-basin area covered by all data or number of CDIs/platforms/records in this area (left column) ; % area covered by data added in this phase or number of CDIs/platforms/records added this phase (right column).</t>
  </si>
  <si>
    <t>Please feel free to record the areas as you did in the past, if you have problems with this lay-out. If you do that, please record this fact in the narrative.</t>
  </si>
  <si>
    <t>[6] Please note that the data that occur in the Arctic will also occur in the other areas.</t>
  </si>
  <si>
    <t>1.B) Usage of data in this quarter</t>
  </si>
  <si>
    <r>
      <t>Manual download unit</t>
    </r>
    <r>
      <rPr>
        <sz val="10"/>
        <rFont val="Open Sans"/>
        <family val="2"/>
      </rPr>
      <t xml:space="preserve"> [1]</t>
    </r>
  </si>
  <si>
    <t>Number of records</t>
  </si>
  <si>
    <t>Trend on data</t>
  </si>
  <si>
    <t>Web service Trends</t>
  </si>
  <si>
    <t>Name of sub-theme/ interface</t>
  </si>
  <si>
    <t>Breakdown of sub-theme</t>
  </si>
  <si>
    <r>
      <t xml:space="preserve">Unit and Total Volume </t>
    </r>
    <r>
      <rPr>
        <b/>
        <sz val="10"/>
        <rFont val="Open Sans"/>
        <family val="2"/>
      </rPr>
      <t>available</t>
    </r>
    <r>
      <rPr>
        <sz val="10"/>
        <rFont val="Open Sans"/>
        <family val="2"/>
      </rPr>
      <t xml:space="preserve"> for download [2]</t>
    </r>
  </si>
  <si>
    <r>
      <t xml:space="preserve">Total Volume </t>
    </r>
    <r>
      <rPr>
        <b/>
        <sz val="10"/>
        <rFont val="Open Sans"/>
        <family val="2"/>
      </rPr>
      <t>downloaded</t>
    </r>
    <r>
      <rPr>
        <sz val="10"/>
        <rFont val="Open Sans"/>
        <family val="2"/>
      </rPr>
      <t xml:space="preserve"> in GigaBytes [3]</t>
    </r>
  </si>
  <si>
    <r>
      <t xml:space="preserve">Number of </t>
    </r>
    <r>
      <rPr>
        <b/>
        <sz val="10"/>
        <rFont val="Open Sans"/>
        <family val="2"/>
      </rPr>
      <t>manual</t>
    </r>
    <r>
      <rPr>
        <sz val="10"/>
        <rFont val="Open Sans"/>
        <family val="2"/>
      </rPr>
      <t xml:space="preserve"> </t>
    </r>
    <r>
      <rPr>
        <b/>
        <sz val="10"/>
        <rFont val="Open Sans"/>
        <family val="2"/>
      </rPr>
      <t>downloads</t>
    </r>
    <r>
      <rPr>
        <sz val="10"/>
        <rFont val="Open Sans"/>
        <family val="2"/>
      </rPr>
      <t xml:space="preserve"> 
(</t>
    </r>
    <r>
      <rPr>
        <b/>
        <sz val="10"/>
        <rFont val="Open Sans"/>
        <family val="2"/>
      </rPr>
      <t>this quarter</t>
    </r>
    <r>
      <rPr>
        <sz val="10"/>
        <rFont val="Open Sans"/>
        <family val="2"/>
      </rPr>
      <t>)</t>
    </r>
  </si>
  <si>
    <r>
      <t xml:space="preserve">Number of </t>
    </r>
    <r>
      <rPr>
        <b/>
        <sz val="10"/>
        <rFont val="Open Sans"/>
        <family val="2"/>
      </rPr>
      <t>manual</t>
    </r>
    <r>
      <rPr>
        <sz val="10"/>
        <rFont val="Open Sans"/>
        <family val="2"/>
      </rPr>
      <t xml:space="preserve"> </t>
    </r>
    <r>
      <rPr>
        <b/>
        <sz val="10"/>
        <rFont val="Open Sans"/>
        <family val="2"/>
      </rPr>
      <t xml:space="preserve">downloads
</t>
    </r>
    <r>
      <rPr>
        <sz val="10"/>
        <rFont val="Open Sans"/>
        <family val="2"/>
      </rPr>
      <t>(</t>
    </r>
    <r>
      <rPr>
        <b/>
        <sz val="10"/>
        <rFont val="Open Sans"/>
        <family val="2"/>
      </rPr>
      <t>previous quarter</t>
    </r>
    <r>
      <rPr>
        <sz val="10"/>
        <rFont val="Open Sans"/>
        <family val="2"/>
      </rPr>
      <t>)</t>
    </r>
  </si>
  <si>
    <r>
      <t xml:space="preserve">Trend number of downloads (%) </t>
    </r>
    <r>
      <rPr>
        <sz val="10"/>
        <rFont val="Open Sans"/>
        <family val="2"/>
      </rPr>
      <t>[4]</t>
    </r>
  </si>
  <si>
    <r>
      <t xml:space="preserve">Number of </t>
    </r>
    <r>
      <rPr>
        <b/>
        <sz val="10"/>
        <rFont val="Open Sans"/>
        <family val="2"/>
      </rPr>
      <t>Map</t>
    </r>
    <r>
      <rPr>
        <sz val="10"/>
        <rFont val="Open Sans"/>
        <family val="2"/>
      </rPr>
      <t xml:space="preserve"> </t>
    </r>
    <r>
      <rPr>
        <b/>
        <sz val="10"/>
        <rFont val="Open Sans"/>
        <family val="2"/>
      </rPr>
      <t>visualisations</t>
    </r>
    <r>
      <rPr>
        <sz val="10"/>
        <rFont val="Open Sans"/>
        <family val="2"/>
      </rPr>
      <t xml:space="preserve"> (this quarter)</t>
    </r>
  </si>
  <si>
    <t>Number of Map visualisations (previous quarter)</t>
  </si>
  <si>
    <r>
      <t xml:space="preserve">Trend number of map visualisations (%) </t>
    </r>
    <r>
      <rPr>
        <sz val="10"/>
        <rFont val="Open Sans"/>
        <family val="2"/>
      </rPr>
      <t>[4]</t>
    </r>
  </si>
  <si>
    <r>
      <t xml:space="preserve">Number of </t>
    </r>
    <r>
      <rPr>
        <b/>
        <sz val="10"/>
        <rFont val="Open Sans"/>
        <family val="2"/>
      </rPr>
      <t>WMS</t>
    </r>
    <r>
      <rPr>
        <sz val="10"/>
        <rFont val="Open Sans"/>
        <family val="2"/>
      </rPr>
      <t xml:space="preserve"> requests (this quarter)</t>
    </r>
  </si>
  <si>
    <t>Number of WMS requests 
(previous quarter)</t>
  </si>
  <si>
    <r>
      <t xml:space="preserve">Trend number of WMS requests (%) </t>
    </r>
    <r>
      <rPr>
        <sz val="10"/>
        <rFont val="Open Sans"/>
        <family val="2"/>
      </rPr>
      <t>[4]</t>
    </r>
  </si>
  <si>
    <r>
      <t xml:space="preserve">Number of </t>
    </r>
    <r>
      <rPr>
        <b/>
        <sz val="10"/>
        <rFont val="Open Sans"/>
        <family val="2"/>
      </rPr>
      <t>WFS</t>
    </r>
    <r>
      <rPr>
        <sz val="10"/>
        <rFont val="Open Sans"/>
        <family val="2"/>
      </rPr>
      <t xml:space="preserve"> requests 
(this quarter)</t>
    </r>
  </si>
  <si>
    <t>Number of WFS requests 
(previous quarter)</t>
  </si>
  <si>
    <r>
      <t xml:space="preserve">Trend number of WFS requests (%) </t>
    </r>
    <r>
      <rPr>
        <sz val="10"/>
        <rFont val="Open Sans"/>
        <family val="2"/>
      </rPr>
      <t>[4]</t>
    </r>
  </si>
  <si>
    <t>.. [unit]</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</si>
  <si>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</si>
  <si>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</si>
  <si>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</si>
  <si>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[4] Trend compares the result with previous period.</t>
  </si>
  <si>
    <t>Explanation of the trends and statistics</t>
  </si>
  <si>
    <t>1A) Volume and coverage of available data</t>
  </si>
  <si>
    <t>Note that a new method has been used to calculate these statistics in order to increase robustness, replicability and standardisation across periods. For this reason, numbers between this quarter and previous reports are not equivalent.
Reporting regions used: EMODnet Biology reporting regions, obtained from marineregions.org
Numbers continue to increase in good quantities relative to know data data sources, especially in areas historically lower in number (e.g. black sea), as a result of focus on these regions.</t>
  </si>
  <si>
    <t>1B) Usage of data in this quarter</t>
  </si>
  <si>
    <t>Overall downloads of data lower than previous quarters - reason unknown as no correlating factors identified. Conversely, WMS requests are significantly higher, may be driven by external use of the services by OSPAR, ICES web mappers.</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</si>
  <si>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</si>
  <si>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</si>
  <si>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</si>
  <si>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t xml:space="preserve">Total number of </t>
    </r>
    <r>
      <rPr>
        <b/>
        <i/>
        <u/>
        <sz val="10"/>
        <rFont val="Open Sans"/>
        <family val="2"/>
      </rPr>
      <t>built</t>
    </r>
    <r>
      <rPr>
        <b/>
        <i/>
        <sz val="10"/>
        <rFont val="Open Sans"/>
        <family val="2"/>
      </rPr>
      <t xml:space="preserve"> data products in portal </t>
    </r>
    <r>
      <rPr>
        <sz val="10"/>
        <rFont val="Open Sans"/>
        <family val="2"/>
      </rPr>
      <t>[1]</t>
    </r>
  </si>
  <si>
    <r>
      <t xml:space="preserve">Total number of </t>
    </r>
    <r>
      <rPr>
        <b/>
        <i/>
        <u/>
        <sz val="10"/>
        <rFont val="Open Sans"/>
        <family val="2"/>
      </rPr>
      <t>external</t>
    </r>
    <r>
      <rPr>
        <b/>
        <i/>
        <sz val="10"/>
        <rFont val="Open Sans"/>
        <family val="2"/>
      </rPr>
      <t xml:space="preserve"> data products in portal </t>
    </r>
    <r>
      <rPr>
        <sz val="10"/>
        <rFont val="Open Sans"/>
        <family val="2"/>
      </rPr>
      <t>[1]</t>
    </r>
  </si>
  <si>
    <t>Name of the data product 
(description in the narrative)</t>
  </si>
  <si>
    <t>Date product was built/ updated</t>
  </si>
  <si>
    <t>Is the product built internally or externally?</t>
  </si>
  <si>
    <t>Total number of products per sub-theme</t>
  </si>
  <si>
    <t>Total number of products per sub-theme (previous quarter)</t>
  </si>
  <si>
    <r>
      <t xml:space="preserve">Trend in total number of products (%) </t>
    </r>
    <r>
      <rPr>
        <sz val="10"/>
        <rFont val="Open Sans"/>
        <family val="2"/>
      </rPr>
      <t>[3]</t>
    </r>
  </si>
  <si>
    <r>
      <t xml:space="preserve">Total data product Volume in GigaBytes </t>
    </r>
    <r>
      <rPr>
        <sz val="10"/>
        <rFont val="Open Sans"/>
        <family val="2"/>
      </rPr>
      <t>[4]</t>
    </r>
  </si>
  <si>
    <t>Chemistry - dissolved gases</t>
  </si>
  <si>
    <t>Density at the seabed - Black Sea</t>
  </si>
  <si>
    <t>Internal</t>
  </si>
  <si>
    <t>Habitats - seabed habitats (including coastal wetlands) - broad-scale mapping</t>
  </si>
  <si>
    <t>EUSeaMap [in multiple classification systems] and Classified habitat descriptors</t>
  </si>
  <si>
    <t>Habitats - seabed habitats (including coastal wetlands) - collection of classified maps</t>
  </si>
  <si>
    <t>Individual habitat maps from surveys (EUNIS, Habitats Directive Annex I,  and other classification systems)</t>
  </si>
  <si>
    <t>NA</t>
  </si>
  <si>
    <t>External</t>
  </si>
  <si>
    <t>Habitats - seabed habitats (including coastal wetlands) - collection of models</t>
  </si>
  <si>
    <t>Modelled maps of specific habitats</t>
  </si>
  <si>
    <t>Habitats - seabed habitats (including coastal wetlands) - composite products</t>
  </si>
  <si>
    <t>Collection of AnnexI habitats extracted from GeMS (Full resolution)|H1170 Reefs in the UK (v8) - Full detail|H1110 Sandbanks in the UK (v3) - Full detail|Public VME Records from the ICES WFS|2018 Article 17 reporting gridded Annex I habitat distribution - Sandbanks (1110)|2013 Article 17 reporting gridded Annex I habitat distribution - Sandbanks (1110)|OSPAR Habitats in the North-East Atlantic Ocean (2020)|OSPAR threatened and/or declining habitats (2018)|H1180 Submarine structure made by leaking gases in the UK (v3.2)</t>
  </si>
  <si>
    <t>Biogenic substrate in Europe|Coralligenous and other calcareous bioconcretions in the Mediterranean|Essential Ocean Variables in Europe - Live hard coral cover (v2019-2021)|Essential Ocean Variables in Europe - Macroalgal canopy cover (v2019-2021)|Essential Ocean Variables in Europe - Seagrass cover (v2019-2021)</t>
  </si>
  <si>
    <t>Physics - currents</t>
  </si>
  <si>
    <t>Kinetic energy at the seabed due to Currents - Norway|Kinetic energy at the seabed due to Currents - Svalbard|Kinetic energy at the seabed due to currents - Iberian Peninsula|Kinetic energy at the seabed due to currents - Portugal</t>
  </si>
  <si>
    <t>Kinetic energy at the seabed due to ocean currents in the Adriatic|Kinetic energy at the seabed due to currents in the Atlantic|Kinetic energy at the seabed due to currents in the Black Sea|Kinetic energy at the seabed due to currents|Kinetic energy at the seabed due to currents - Mediterranean|Kinetic energy at the seabed due to currents - Celtic Sea, Channel, Biscay|Kinetic energy at the seabed due to currents - Channel, Biscay (high resolution)</t>
  </si>
  <si>
    <t>Physics - ice cover</t>
  </si>
  <si>
    <t>Ice concentration Svalbard|Ice cover (Arctic)</t>
  </si>
  <si>
    <t>Physics - optical properties</t>
  </si>
  <si>
    <t>Depth to seabed: Secchi disk depth ratio (Baltic)|Light (PAR) at the sea surface - Europe-wide|Light attenuation coefficient (KDPAR) - Europe-wide|Light (PAR) at the seabed - Europe-wide</t>
  </si>
  <si>
    <t>Physics - salinity</t>
  </si>
  <si>
    <t>Below halocline probability - Baltic (EMODnet product)</t>
  </si>
  <si>
    <t>Physics - waves</t>
  </si>
  <si>
    <t>Wave exposure index at the sea surface - Norway|Kinetic energy due to waves at the seabed - Iberian peninsula, Macaronesia, western Med|Kinetic energy at the seabed due to waves - Azores|Kinetic energy at the seabed due to waves - Portugal</t>
  </si>
  <si>
    <t>Wave exposure index at surface (Baltic)|Kinetic energy at the seabed due to waves - Atlantic (EMODnet product)|Kinetic energy due to waves at the seabed - Macaronesia|Kinetic energy due to waves at the seabed - Black Sea|Kinetic energy at the seabed due to waves - Celtic Sea, Channel, Biscay</t>
  </si>
  <si>
    <t>For sub-theme 'Habitats - seabed habitats (including coastal wetlands) - broad-scale mapping': total %.
For all other sub-themes: data density (number of products).</t>
  </si>
  <si>
    <t>[1] Total number of (external) data products.</t>
  </si>
  <si>
    <t>[4] Decimal definition 1 GB = 1000^3 bytes</t>
  </si>
  <si>
    <t>[5] Product Density: How much products available per sea-basin. Calculate total % area covered by all products or total number of products per sea-bason; indicate % area covered by products added in this quarter or number of products added in this quarter.</t>
  </si>
  <si>
    <t>2.B) Usage of data products in this quarter</t>
  </si>
  <si>
    <t>datasets</t>
  </si>
  <si>
    <t>Trend on data products</t>
  </si>
  <si>
    <t>Is it: a Data product or an External product?</t>
  </si>
  <si>
    <r>
      <t xml:space="preserve">Number of manual </t>
    </r>
    <r>
      <rPr>
        <b/>
        <sz val="10"/>
        <rFont val="Open Sans"/>
        <family val="2"/>
      </rPr>
      <t>downloads</t>
    </r>
    <r>
      <rPr>
        <sz val="10"/>
        <rFont val="Open Sans"/>
        <family val="2"/>
      </rPr>
      <t xml:space="preserve"> 
(</t>
    </r>
    <r>
      <rPr>
        <b/>
        <sz val="10"/>
        <rFont val="Open Sans"/>
        <family val="2"/>
      </rPr>
      <t>this quarter</t>
    </r>
    <r>
      <rPr>
        <sz val="10"/>
        <rFont val="Open Sans"/>
        <family val="2"/>
      </rPr>
      <t>)</t>
    </r>
  </si>
  <si>
    <r>
      <t xml:space="preserve">Number of manual </t>
    </r>
    <r>
      <rPr>
        <b/>
        <sz val="10"/>
        <rFont val="Open Sans"/>
        <family val="2"/>
      </rPr>
      <t xml:space="preserve">downloads
</t>
    </r>
    <r>
      <rPr>
        <sz val="10"/>
        <rFont val="Open Sans"/>
        <family val="2"/>
      </rPr>
      <t>(</t>
    </r>
    <r>
      <rPr>
        <b/>
        <sz val="10"/>
        <rFont val="Open Sans"/>
        <family val="2"/>
      </rPr>
      <t>previous quarter</t>
    </r>
    <r>
      <rPr>
        <sz val="10"/>
        <rFont val="Open Sans"/>
        <family val="2"/>
      </rPr>
      <t>)</t>
    </r>
  </si>
  <si>
    <r>
      <t xml:space="preserve">Trend # of manual downloads (%) </t>
    </r>
    <r>
      <rPr>
        <sz val="10"/>
        <rFont val="Open Sans"/>
        <family val="2"/>
      </rPr>
      <t>[4]</t>
    </r>
  </si>
  <si>
    <r>
      <t xml:space="preserve">Trend # of map visualisations (%) </t>
    </r>
    <r>
      <rPr>
        <sz val="10"/>
        <rFont val="Open Sans"/>
        <family val="2"/>
      </rPr>
      <t>[4]</t>
    </r>
  </si>
  <si>
    <r>
      <t xml:space="preserve">Trend # of WMS requests (%) </t>
    </r>
    <r>
      <rPr>
        <sz val="10"/>
        <rFont val="Open Sans"/>
        <family val="2"/>
      </rPr>
      <t>[4]</t>
    </r>
  </si>
  <si>
    <r>
      <t xml:space="preserve">Trend # of WFS requests (%) </t>
    </r>
    <r>
      <rPr>
        <sz val="10"/>
        <rFont val="Open Sans"/>
        <family val="2"/>
      </rPr>
      <t>[4]</t>
    </r>
  </si>
  <si>
    <t>1,533*</t>
  </si>
  <si>
    <t>514*</t>
  </si>
  <si>
    <t>27,767*</t>
  </si>
  <si>
    <t>Both</t>
  </si>
  <si>
    <t>8,531*</t>
  </si>
  <si>
    <t>489†</t>
  </si>
  <si>
    <t>2A) Volume and coverage of available data products</t>
  </si>
  <si>
    <t>Note that a new method has been used to calculate these statistics in order to increase robustness, replicability and standardisation across periods. For this reason, numbers between this quarter and previous reports are not comparable.
Reporting regions used: EMODnet Biology reporting regions, obtained from marineregions.org. This is the first month we have used these new regions.
3 new habitat maps from survey added during this reporting round.</t>
  </si>
  <si>
    <t>2B) Usage of data products in this quarter</t>
  </si>
  <si>
    <t>Significant reduction in download of products across the board. Reasons uncertain (no change in site or service), but follows trend with habitat point data.
Note that map visualisations and WMS requets are pooled across the entire service.
Statistics marked with an asterisk * or dagger † symbol were grouped together in the previous reporting period, therefore the trend is presented here as total of each group against the previous quarter.</t>
  </si>
  <si>
    <t>Indicator 3: Internal and external organisations supplying/approached to supply data and data products within this quarter</t>
  </si>
  <si>
    <t>The purpose of this indicator is to have an oversight of the types of organisations supplying data and to measure the extent of restricted data</t>
  </si>
  <si>
    <t>List all organisations that have supplied data voluntarily or upon request/approach witin this quarter</t>
  </si>
  <si>
    <t>Organisation name</t>
  </si>
  <si>
    <t>Organisation type [1]</t>
  </si>
  <si>
    <t>Country</t>
  </si>
  <si>
    <t>Sea basin [2]</t>
  </si>
  <si>
    <t>Volume (in GigaBytes)</t>
  </si>
  <si>
    <t>Approached or volunteered?</t>
  </si>
  <si>
    <t>Data type supplied: data, data product, both?</t>
  </si>
  <si>
    <t>Sub-theme(s) + description</t>
  </si>
  <si>
    <t>% of restricted data [3] 
(or #restricted/# not restricted)</t>
  </si>
  <si>
    <t>Under what license was the data provided?</t>
  </si>
  <si>
    <t>Was the data provided as a digital file or a web service?</t>
  </si>
  <si>
    <t>Provided through Ingestion or directly? [4]</t>
  </si>
  <si>
    <t>If not supplied upon approaching: reason why? (reply from organisation)</t>
  </si>
  <si>
    <t>Additional field: Proposal reference number</t>
  </si>
  <si>
    <t>CCMAR</t>
  </si>
  <si>
    <t>Academia/Research</t>
  </si>
  <si>
    <t>PT</t>
  </si>
  <si>
    <t>Atlantic</t>
  </si>
  <si>
    <t>Unknown</t>
  </si>
  <si>
    <t>Volunteered</t>
  </si>
  <si>
    <t>data</t>
  </si>
  <si>
    <t>Habitats - seabed habitats (including coastal wetlands): collection of classified points</t>
  </si>
  <si>
    <t>TBC</t>
  </si>
  <si>
    <t>Digital file</t>
  </si>
  <si>
    <t>Directly</t>
  </si>
  <si>
    <t>CCMAR08 &amp; CCMAR09</t>
  </si>
  <si>
    <t>Latvian Institute of Aquatic Ecology</t>
  </si>
  <si>
    <t>LV</t>
  </si>
  <si>
    <t>Baltic</t>
  </si>
  <si>
    <t>Ingestion</t>
  </si>
  <si>
    <t>Not included in proposal - additional dataset</t>
  </si>
  <si>
    <t>Anguilla Gov/Cefas/Defra</t>
  </si>
  <si>
    <t>Government/Public administration</t>
  </si>
  <si>
    <t>Anguilla</t>
  </si>
  <si>
    <t>Caribbean</t>
  </si>
  <si>
    <t>Approached</t>
  </si>
  <si>
    <t>data product</t>
  </si>
  <si>
    <t>Habitats - seabed habitats (including coastal wetlands): collection of classified maps</t>
  </si>
  <si>
    <t>Pending</t>
  </si>
  <si>
    <t>2 data products not included in proposal - additional data products</t>
  </si>
  <si>
    <t>Natural England</t>
  </si>
  <si>
    <t>GB</t>
  </si>
  <si>
    <t>Greater North Sea</t>
  </si>
  <si>
    <t>Open Government Licence</t>
  </si>
  <si>
    <t>JNCC04</t>
  </si>
  <si>
    <t>JNCC</t>
  </si>
  <si>
    <t>Greater North Sea &amp; Atlantic</t>
  </si>
  <si>
    <t>Habitats - seabed habitats (including coastal wetlands): collection of models</t>
  </si>
  <si>
    <t>JNCC43</t>
  </si>
  <si>
    <t>JNCC45</t>
  </si>
  <si>
    <t>JNCC47</t>
  </si>
  <si>
    <t xml:space="preserve">[1] The organisation types are: </t>
  </si>
  <si>
    <t>Business and Private company</t>
  </si>
  <si>
    <t>NGOs/Civil society</t>
  </si>
  <si>
    <t>Others</t>
  </si>
  <si>
    <t>[2] For which sea-basin(s) was the data provided?</t>
  </si>
  <si>
    <t xml:space="preserve">[3] Restricted data is defined as 'non-public data'. </t>
  </si>
  <si>
    <t>[4] Was the data provided through EMODnet Ingestion or directly through the thematic?</t>
  </si>
  <si>
    <t>3) Organisations supplying/ approached to supply data and data products</t>
  </si>
  <si>
    <t>32 datasets or data products acquired in this quarter from 5 organisations. 3 of these are in addition to the data promised as part of the technical proposal, as indicated in the additional column we have provided. File size is not calculated until data has been processed and submitted to JNCC for publication.</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</si>
  <si>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</si>
  <si>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</si>
  <si>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</si>
  <si>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Machine Interface 
(Data accessed programmatically - Software that would receive data/data products/external data products through software)</t>
  </si>
  <si>
    <t>Sub-theme/ interface name</t>
  </si>
  <si>
    <t>WMS</t>
  </si>
  <si>
    <t>WFS</t>
  </si>
  <si>
    <t>WCS</t>
  </si>
  <si>
    <t>Add any other interfaces as required/available</t>
  </si>
  <si>
    <t>Were there any changes compared to the previous quarter?</t>
  </si>
  <si>
    <t>• Habitats - seabed habitats (including coastal wetlands): broad-scale mapping</t>
  </si>
  <si>
    <t>https://ows.emodnet-seabedhabitats.eu/geoserver/emodnet_view/wms</t>
  </si>
  <si>
    <t>https://ows.emodnet-seabedhabitats.eu/geoserver/emodnet_open/wfs</t>
  </si>
  <si>
    <t>no</t>
  </si>
  <si>
    <t>• Habitats - seabed habitats (including coastal wetlands): composite products</t>
  </si>
  <si>
    <t>• Chemistry - dissolved gases</t>
  </si>
  <si>
    <t>https://ows.emodnet-seabedhabitats.eu/geoserver/emodnet_open/wcs</t>
  </si>
  <si>
    <t>• Physics - optical properties, salinity, waves, currents, ice cover</t>
  </si>
  <si>
    <t>• Habitats - seabed habitats (including coastal wetlands): collection of classified maps</t>
  </si>
  <si>
    <t>https://ows.emodnet-seabedhabitats.eu/geoserver/emodnet_view_maplibrary/wms</t>
  </si>
  <si>
    <t>https://ows.emodnet-seabedhabitats.eu/geoserver/emodnet_open_maplibrary/wfs</t>
  </si>
  <si>
    <t>https://ows.emodnet-seabedhabitats.eu/geoserver/emodnet_open_maplibrary/wcs</t>
  </si>
  <si>
    <t>• Habitats - seabed habitats (including coastal wetlands): collection of models</t>
  </si>
  <si>
    <t>4) Online 'Web' interfaces to access or view data</t>
  </si>
  <si>
    <t>no changes since last quarter.</t>
  </si>
  <si>
    <t>Indicator 5: Statistics on information volunteered through download forms</t>
  </si>
  <si>
    <t>The purpose of this indicator is to gauge the extent of the dedicated community</t>
  </si>
  <si>
    <t>Data derived from the portal's download form(s)</t>
  </si>
  <si>
    <r>
      <t>Interfaces</t>
    </r>
    <r>
      <rPr>
        <sz val="10"/>
        <rFont val="Open Sans"/>
        <family val="2"/>
      </rPr>
      <t xml:space="preserve"> [1]</t>
    </r>
  </si>
  <si>
    <t>Means of information collection</t>
  </si>
  <si>
    <t>Number of users giving information [2]</t>
  </si>
  <si>
    <t>Total number of users for quarterly period</t>
  </si>
  <si>
    <t>Total number of users since start of Phase III (optional)</t>
  </si>
  <si>
    <t>Download page</t>
  </si>
  <si>
    <t>Download form</t>
  </si>
  <si>
    <t>Organisation type</t>
  </si>
  <si>
    <t>% of users [3]</t>
  </si>
  <si>
    <t>Main use cases and application areas [4]</t>
  </si>
  <si>
    <t>Countries and regions [5]</t>
  </si>
  <si>
    <t>% of users [6]</t>
  </si>
  <si>
    <t>Albania</t>
  </si>
  <si>
    <t>Andorra</t>
  </si>
  <si>
    <t>Armenia</t>
  </si>
  <si>
    <t>Austria</t>
  </si>
  <si>
    <t>Azerbaijan</t>
  </si>
  <si>
    <t>Belarus</t>
  </si>
  <si>
    <t>Belgium</t>
  </si>
  <si>
    <t>Bosnia and Herzegovina</t>
  </si>
  <si>
    <t>Bulgaria</t>
  </si>
  <si>
    <t>Croatia</t>
  </si>
  <si>
    <t xml:space="preserve">Cyprus </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</si>
  <si>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</si>
  <si>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</si>
  <si>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</si>
  <si>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</si>
  <si>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</si>
  <si>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</si>
  <si>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</si>
  <si>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</si>
  <si>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</si>
  <si>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</si>
  <si>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</si>
  <si>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</si>
  <si>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</si>
  <si>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</si>
  <si>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</si>
  <si>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</si>
  <si>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</si>
  <si>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</si>
  <si>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</si>
  <si>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</si>
  <si>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</si>
  <si>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</si>
  <si>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</si>
  <si>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</si>
  <si>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</si>
  <si>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</si>
  <si>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</si>
  <si>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</si>
  <si>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</si>
  <si>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</si>
  <si>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</si>
  <si>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</si>
  <si>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</si>
  <si>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</si>
  <si>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Turkey</t>
  </si>
  <si>
    <t>Ukraine</t>
  </si>
  <si>
    <t>United Kingdom</t>
  </si>
  <si>
    <t>Vatican City</t>
  </si>
  <si>
    <t>Unspecified Europe</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</si>
  <si>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</si>
  <si>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</si>
  <si>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</si>
  <si>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</si>
  <si>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</si>
  <si>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</si>
  <si>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</si>
  <si>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</si>
  <si>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</si>
  <si>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</si>
  <si>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</si>
  <si>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</si>
  <si>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</si>
  <si>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6: Published use cases</t>
  </si>
  <si>
    <t>Refer to the guidance provided by the EMODnet Secretariat ("EMODnet Use Cases: Guidance and Procedures")</t>
  </si>
  <si>
    <t>Copy-paste screenshot of the graphs of the information from dashboard</t>
  </si>
  <si>
    <t>5) Statistics on information volunteered through download forms</t>
  </si>
  <si>
    <t>Marginally higher academic proportion this reporting round compared to previous reporting rounds. Regional statistics remain consistent.</t>
  </si>
  <si>
    <t>6) Published use cases</t>
  </si>
  <si>
    <t>Problems with Grafana mean that this information was not available for this reporting quarter</t>
  </si>
  <si>
    <t>Copy-paste screenshots of the graphs of the information from dashboard</t>
  </si>
  <si>
    <t xml:space="preserve">Indicator 7: Portal &amp; Social Media visibility </t>
  </si>
  <si>
    <t>7.1 Visibility &amp; Analytics (Portal overview)</t>
  </si>
  <si>
    <t>Analytics tool</t>
  </si>
  <si>
    <t>Matomo</t>
  </si>
  <si>
    <t>7.2 SEO assessment - Acquisitions</t>
  </si>
  <si>
    <t xml:space="preserve">Indicator 8: Technical monitoring </t>
  </si>
  <si>
    <t>8) Technical monitoring</t>
  </si>
  <si>
    <t>acceptable response time, better than last quarter.</t>
  </si>
  <si>
    <t>Indicator 9: Visibility &amp; Analytics for web pages</t>
  </si>
  <si>
    <t>Indicator 10: Visibility &amp; Analytics for web sections</t>
  </si>
  <si>
    <t>Indicator 11: Average visit duration for web pages</t>
  </si>
  <si>
    <t>9) Visibility &amp; analytics for web pages</t>
  </si>
  <si>
    <t>problems with Grafana mean that we only have information for a single web page.</t>
  </si>
  <si>
    <t>10) Visibility &amp; analytics for web sections</t>
  </si>
  <si>
    <t>problems with Grafana mean that we have no information for this quarter.</t>
  </si>
  <si>
    <t>11) Average visit duration for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</si>
</sst>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0.0%"/>
    <numFmt numFmtId="166" formatCode="0.0000"/>
    <numFmt numFmtId="167" formatCode="_-* #,##0_-;\-* #,##0_-;_-* &quot;-&quot;??_-;_-@_-"/>
    <numFmt numFmtId="171" formatCode="0.000"/>
    <numFmt numFmtId="172" formatCode="0.0"/>
    <numFmt numFmtId="174" formatCode="_(* #,##0_);_(* \(#,##0\);_(* &quot;-&quot;??_);_(@_)"/>
  </numFmts>
  <fonts count="36">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12"/>
      <color rgb="FF333333"/>
      <name val="Open Sans"/>
      <family val="2"/>
    </font>
    <font>
      <sz val="11"/>
      <color rgb="FF333333"/>
      <name val="Open Sans"/>
      <family val="2"/>
    </font>
    <font>
      <sz val="10"/>
      <color rgb="FFFF0000"/>
      <name val="Open Sans"/>
      <family val="2"/>
    </font>
    <font>
      <i/>
      <sz val="10"/>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i/>
      <sz val="10"/>
      <color rgb="FFFF0000"/>
      <name val="Open Sans"/>
      <family val="2"/>
    </font>
    <font>
      <b/>
      <sz val="10"/>
      <name val="Open Sans"/>
      <family val="2"/>
    </font>
    <font>
      <sz val="10"/>
      <name val="Open Sans"/>
      <family val="2"/>
    </font>
    <font>
      <sz val="9"/>
      <name val="Open Sans"/>
      <family val="2"/>
    </font>
    <font>
      <b/>
      <sz val="12"/>
      <name val="Open Sans"/>
      <family val="2"/>
    </font>
    <font>
      <sz val="12"/>
      <name val="Open Sans"/>
      <family val="2"/>
    </font>
    <font>
      <sz val="11"/>
      <name val="Open Sans"/>
      <family val="2"/>
    </font>
    <font>
      <i/>
      <sz val="11"/>
      <name val="Calibri"/>
      <family val="2"/>
      <scheme val="minor"/>
    </font>
    <font>
      <b/>
      <sz val="11"/>
      <name val="Open Sans"/>
      <family val="2"/>
    </font>
    <font>
      <b/>
      <i/>
      <sz val="10"/>
      <name val="Open Sans"/>
      <family val="2"/>
    </font>
    <font>
      <sz val="11"/>
      <name val="Calibri"/>
      <family val="2"/>
      <scheme val="minor"/>
    </font>
    <font>
      <b/>
      <i/>
      <u/>
      <sz val="10"/>
      <name val="Open Sans"/>
      <family val="2"/>
    </font>
    <font>
      <strike/>
      <sz val="10"/>
      <name val="Open Sans"/>
      <family val="2"/>
    </font>
    <font>
      <b/>
      <sz val="9"/>
      <name val="Open Sans"/>
      <family val="2"/>
    </font>
    <font>
      <sz val="11"/>
      <color rgb="FFFF0000"/>
      <name val="Open Sans"/>
      <family val="2"/>
    </font>
    <font>
      <sz val="9"/>
      <color rgb="FFFF0000"/>
      <name val="Open Sans"/>
      <family val="2"/>
    </font>
    <font>
      <sz val="9"/>
      <color theme="1"/>
      <name val="Open Sans"/>
      <family val="2"/>
    </font>
    <font>
      <sz val="11"/>
      <color theme="1"/>
      <name val="Calibri"/>
      <family val="2"/>
      <scheme val="minor"/>
    </font>
    <font>
      <u/>
      <sz val="11"/>
      <color theme="10"/>
      <name val="Calibri"/>
      <family val="2"/>
      <scheme val="minor"/>
    </font>
    <font>
      <sz val="11"/>
      <color rgb="FF333333"/>
      <name val="Open Sans"/>
    </font>
    <font>
      <i/>
      <sz val="10"/>
      <color rgb="FF000000"/>
      <name val="Open Sans"/>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00B0F0"/>
        <bgColor indexed="64"/>
      </patternFill>
    </fill>
    <fill>
      <patternFill patternType="solid">
        <fgColor rgb="FFFFC00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9" fontId="32" fillId="0" borderId="0" applyFont="0" applyFill="0" applyBorder="0" applyAlignment="0" applyProtection="0"/>
    <xf numFmtId="0" fontId="33" fillId="0" borderId="0" applyNumberFormat="0" applyFill="0" applyBorder="0" applyAlignment="0" applyProtection="0"/>
    <xf numFmtId="164" fontId="32" fillId="0" borderId="0" applyFont="0" applyFill="0" applyBorder="0" applyAlignment="0" applyProtection="0"/>
  </cellStyleXfs>
  <cellXfs count="159">
    <xf numFmtId="0" fontId="0" fillId="0" borderId="0" xfId="0"/>
    <xf numFmtId="0" fontId="1" fillId="0" borderId="0" xfId="0" applyFont="1" applyAlignment="1">
      <alignment horizontal="justify" vertical="center"/>
    </xf>
    <xf numFmtId="0" fontId="5" fillId="0" borderId="0" xfId="0" applyFont="1"/>
    <xf numFmtId="0" fontId="4" fillId="0" borderId="0" xfId="0" applyFont="1" applyAlignment="1">
      <alignment vertical="center"/>
    </xf>
    <xf numFmtId="0" fontId="1"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xf numFmtId="0" fontId="3" fillId="0" borderId="0" xfId="0" applyFont="1" applyAlignment="1">
      <alignment horizontal="center" vertical="center" wrapText="1"/>
    </xf>
    <xf numFmtId="0" fontId="1" fillId="0" borderId="0" xfId="0" applyFont="1" applyAlignment="1">
      <alignment wrapText="1"/>
    </xf>
    <xf numFmtId="0" fontId="8" fillId="0" borderId="1" xfId="0" applyFont="1" applyBorder="1" applyAlignment="1">
      <alignment horizontal="center" vertical="center" wrapText="1"/>
    </xf>
    <xf numFmtId="0" fontId="1" fillId="0" borderId="0" xfId="0" applyFont="1" applyAlignment="1">
      <alignment vertical="top"/>
    </xf>
    <xf numFmtId="0" fontId="2" fillId="0" borderId="0" xfId="0" applyFont="1" applyAlignment="1">
      <alignment vertical="center"/>
    </xf>
    <xf numFmtId="0" fontId="10" fillId="7" borderId="10" xfId="0" applyFont="1" applyFill="1" applyBorder="1" applyAlignment="1">
      <alignment vertical="center" wrapText="1"/>
    </xf>
    <xf numFmtId="0" fontId="10" fillId="7" borderId="11" xfId="0" applyFont="1" applyFill="1" applyBorder="1" applyAlignment="1">
      <alignment vertical="center" wrapText="1"/>
    </xf>
    <xf numFmtId="0" fontId="11" fillId="0" borderId="0" xfId="0" applyFont="1" applyAlignment="1">
      <alignment horizontal="justify" vertical="center"/>
    </xf>
    <xf numFmtId="0" fontId="12" fillId="0" borderId="0" xfId="0" applyFont="1"/>
    <xf numFmtId="0" fontId="13" fillId="0" borderId="0" xfId="0" applyFont="1"/>
    <xf numFmtId="0" fontId="1" fillId="0" borderId="0" xfId="0" applyFont="1" applyAlignment="1">
      <alignment horizontal="center" vertical="center" wrapText="1"/>
    </xf>
    <xf numFmtId="0" fontId="8" fillId="0" borderId="0" xfId="0" applyFont="1" applyAlignment="1">
      <alignment horizontal="center" vertical="center" wrapText="1"/>
    </xf>
    <xf numFmtId="0" fontId="14" fillId="0" borderId="0" xfId="0" applyFont="1"/>
    <xf numFmtId="0" fontId="6" fillId="0" borderId="0" xfId="0" applyFont="1"/>
    <xf numFmtId="0" fontId="6" fillId="0" borderId="0" xfId="0" applyFont="1" applyAlignment="1">
      <alignment wrapText="1"/>
    </xf>
    <xf numFmtId="0" fontId="6" fillId="2" borderId="0" xfId="0" applyFont="1" applyFill="1" applyAlignment="1">
      <alignment vertical="top"/>
    </xf>
    <xf numFmtId="0" fontId="1" fillId="0" borderId="0" xfId="0" applyFont="1" applyAlignment="1">
      <alignment vertical="top" wrapText="1"/>
    </xf>
    <xf numFmtId="0" fontId="14" fillId="0" borderId="0" xfId="0" applyFont="1" applyAlignment="1">
      <alignment vertical="top"/>
    </xf>
    <xf numFmtId="0" fontId="15" fillId="0" borderId="0" xfId="0" applyFont="1"/>
    <xf numFmtId="0" fontId="17" fillId="3" borderId="1" xfId="0" applyFont="1" applyFill="1" applyBorder="1" applyAlignment="1">
      <alignment horizontal="center" wrapText="1"/>
    </xf>
    <xf numFmtId="0" fontId="18" fillId="0" borderId="0" xfId="0" applyFont="1" applyAlignment="1">
      <alignment vertical="top"/>
    </xf>
    <xf numFmtId="0" fontId="16" fillId="3" borderId="2" xfId="0" applyFont="1" applyFill="1" applyBorder="1" applyAlignment="1">
      <alignment horizontal="left" wrapText="1"/>
    </xf>
    <xf numFmtId="0" fontId="19" fillId="0" borderId="0" xfId="0" applyFont="1" applyAlignment="1">
      <alignment vertical="top"/>
    </xf>
    <xf numFmtId="0" fontId="21" fillId="0" borderId="0" xfId="0" applyFont="1" applyAlignment="1">
      <alignment vertical="top"/>
    </xf>
    <xf numFmtId="0" fontId="21" fillId="0" borderId="0" xfId="0" applyFont="1"/>
    <xf numFmtId="0" fontId="22" fillId="0" borderId="0" xfId="0" applyFont="1"/>
    <xf numFmtId="0" fontId="23" fillId="2" borderId="0" xfId="0" applyFont="1" applyFill="1" applyAlignment="1">
      <alignment vertical="top"/>
    </xf>
    <xf numFmtId="0" fontId="16" fillId="2" borderId="0" xfId="0" applyFont="1" applyFill="1" applyAlignment="1">
      <alignment vertical="top"/>
    </xf>
    <xf numFmtId="0" fontId="8" fillId="3" borderId="1" xfId="0" applyFont="1" applyFill="1" applyBorder="1" applyAlignment="1">
      <alignment horizontal="center"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24" fillId="5" borderId="2" xfId="0" applyFont="1" applyFill="1" applyBorder="1" applyAlignment="1">
      <alignment horizontal="center" wrapText="1"/>
    </xf>
    <xf numFmtId="0" fontId="17" fillId="0" borderId="1" xfId="0" applyFont="1" applyBorder="1" applyAlignment="1">
      <alignment horizontal="left" vertical="top" wrapText="1"/>
    </xf>
    <xf numFmtId="0" fontId="17" fillId="4" borderId="1" xfId="0" applyFont="1" applyFill="1" applyBorder="1" applyAlignment="1">
      <alignment horizontal="center" vertical="top" wrapText="1"/>
    </xf>
    <xf numFmtId="0" fontId="25" fillId="0" borderId="0" xfId="0" applyFont="1"/>
    <xf numFmtId="0" fontId="17" fillId="0" borderId="1" xfId="0" applyFont="1" applyBorder="1" applyAlignment="1">
      <alignment horizontal="center" vertical="top" wrapText="1"/>
    </xf>
    <xf numFmtId="0" fontId="16" fillId="0" borderId="0" xfId="0" applyFont="1" applyAlignment="1">
      <alignment vertical="top"/>
    </xf>
    <xf numFmtId="0" fontId="17" fillId="0" borderId="0" xfId="0" applyFont="1" applyAlignment="1">
      <alignment vertical="top"/>
    </xf>
    <xf numFmtId="0" fontId="8" fillId="3" borderId="3" xfId="0" applyFont="1" applyFill="1" applyBorder="1" applyAlignment="1">
      <alignment horizontal="center" wrapText="1"/>
    </xf>
    <xf numFmtId="0" fontId="8" fillId="5" borderId="2" xfId="0" applyFont="1" applyFill="1" applyBorder="1" applyAlignment="1">
      <alignment horizontal="center" wrapText="1"/>
    </xf>
    <xf numFmtId="0" fontId="17" fillId="0" borderId="0" xfId="0" applyFont="1" applyAlignment="1">
      <alignment horizontal="center" vertical="top" wrapText="1"/>
    </xf>
    <xf numFmtId="0" fontId="17" fillId="2" borderId="0" xfId="0" applyFont="1" applyFill="1" applyAlignment="1">
      <alignment vertical="top"/>
    </xf>
    <xf numFmtId="0" fontId="21" fillId="2" borderId="0" xfId="0" applyFont="1" applyFill="1" applyAlignment="1">
      <alignment vertical="top"/>
    </xf>
    <xf numFmtId="0" fontId="17" fillId="0" borderId="0" xfId="0" applyFont="1" applyAlignment="1">
      <alignment vertical="top" wrapText="1"/>
    </xf>
    <xf numFmtId="0" fontId="17" fillId="0" borderId="0" xfId="0" applyFont="1" applyAlignment="1">
      <alignment wrapText="1"/>
    </xf>
    <xf numFmtId="0" fontId="19" fillId="0" borderId="0" xfId="0" applyFont="1" applyAlignment="1">
      <alignment vertical="center"/>
    </xf>
    <xf numFmtId="0" fontId="21" fillId="0" borderId="0" xfId="0" applyFont="1" applyAlignment="1">
      <alignment vertical="center"/>
    </xf>
    <xf numFmtId="0" fontId="24" fillId="3" borderId="1" xfId="0" applyFont="1" applyFill="1" applyBorder="1" applyAlignment="1">
      <alignment horizontal="center" wrapText="1"/>
    </xf>
    <xf numFmtId="0" fontId="16" fillId="3" borderId="1" xfId="0" applyFont="1" applyFill="1" applyBorder="1" applyAlignment="1">
      <alignment horizontal="center" wrapText="1"/>
    </xf>
    <xf numFmtId="0" fontId="24" fillId="5" borderId="1" xfId="0" applyFont="1" applyFill="1" applyBorder="1" applyAlignment="1">
      <alignment horizontal="center" wrapText="1"/>
    </xf>
    <xf numFmtId="0" fontId="17" fillId="0" borderId="1" xfId="0" applyFont="1" applyBorder="1" applyAlignment="1">
      <alignment horizontal="left" vertical="center" wrapText="1"/>
    </xf>
    <xf numFmtId="0" fontId="17" fillId="4" borderId="1" xfId="0" applyFont="1" applyFill="1" applyBorder="1" applyAlignment="1">
      <alignment horizontal="center" vertical="center" wrapText="1"/>
    </xf>
    <xf numFmtId="0" fontId="18" fillId="0" borderId="0" xfId="0" applyFont="1" applyAlignment="1">
      <alignment vertical="center"/>
    </xf>
    <xf numFmtId="0" fontId="17" fillId="0" borderId="0" xfId="0" applyFont="1"/>
    <xf numFmtId="0" fontId="21" fillId="2" borderId="0" xfId="0" applyFont="1" applyFill="1"/>
    <xf numFmtId="0" fontId="17" fillId="0" borderId="1" xfId="0" applyFont="1" applyBorder="1" applyAlignment="1">
      <alignment horizontal="center" vertical="center" wrapText="1"/>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16" fillId="3" borderId="6" xfId="0" applyFont="1" applyFill="1" applyBorder="1" applyAlignment="1">
      <alignment horizontal="center" wrapText="1"/>
    </xf>
    <xf numFmtId="0" fontId="27" fillId="0" borderId="0" xfId="0" applyFont="1"/>
    <xf numFmtId="0" fontId="27" fillId="2" borderId="0" xfId="0" applyFont="1" applyFill="1"/>
    <xf numFmtId="0" fontId="17" fillId="0" borderId="0" xfId="0" applyFont="1" applyAlignment="1">
      <alignment vertical="center"/>
    </xf>
    <xf numFmtId="0" fontId="21" fillId="0" borderId="0" xfId="0" applyFont="1" applyAlignment="1">
      <alignment horizontal="left" vertical="top" wrapText="1"/>
    </xf>
    <xf numFmtId="0" fontId="16" fillId="3" borderId="1" xfId="0" applyFont="1" applyFill="1" applyBorder="1" applyAlignment="1">
      <alignment horizontal="left" wrapText="1"/>
    </xf>
    <xf numFmtId="0" fontId="17" fillId="0" borderId="1" xfId="0" applyFont="1" applyBorder="1" applyAlignment="1">
      <alignment horizontal="left"/>
    </xf>
    <xf numFmtId="0" fontId="17" fillId="3" borderId="1" xfId="0" applyFont="1" applyFill="1" applyBorder="1" applyAlignment="1">
      <alignment horizontal="right" wrapText="1"/>
    </xf>
    <xf numFmtId="0" fontId="17" fillId="0" borderId="1" xfId="0" applyFont="1" applyBorder="1" applyAlignment="1">
      <alignment horizontal="left" wrapText="1"/>
    </xf>
    <xf numFmtId="0" fontId="17" fillId="0" borderId="1" xfId="0" applyFont="1" applyBorder="1" applyAlignment="1">
      <alignment horizontal="center" wrapText="1"/>
    </xf>
    <xf numFmtId="0" fontId="17" fillId="0" borderId="1" xfId="0" applyFont="1" applyBorder="1" applyAlignment="1">
      <alignment horizontal="center"/>
    </xf>
    <xf numFmtId="0" fontId="16" fillId="0" borderId="1" xfId="0" applyFont="1" applyBorder="1" applyAlignment="1">
      <alignment horizontal="right" vertical="center" wrapText="1"/>
    </xf>
    <xf numFmtId="0" fontId="18" fillId="0" borderId="0" xfId="0" applyFont="1"/>
    <xf numFmtId="0" fontId="19" fillId="0" borderId="0" xfId="0" applyFont="1"/>
    <xf numFmtId="0" fontId="8" fillId="3" borderId="4" xfId="0" applyFont="1"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horizontal="center" vertical="center" wrapText="1"/>
    </xf>
    <xf numFmtId="0" fontId="8" fillId="6" borderId="7" xfId="0" applyFont="1" applyFill="1" applyBorder="1" applyAlignment="1">
      <alignment horizontal="center" vertical="center" wrapText="1"/>
    </xf>
    <xf numFmtId="0" fontId="28" fillId="0" borderId="1" xfId="0" applyFont="1" applyBorder="1" applyAlignment="1">
      <alignment horizontal="justify" vertical="center"/>
    </xf>
    <xf numFmtId="0" fontId="18" fillId="0" borderId="1" xfId="0" applyFont="1" applyBorder="1" applyAlignment="1">
      <alignment horizontal="left" vertical="center" wrapText="1"/>
    </xf>
    <xf numFmtId="0" fontId="28" fillId="3" borderId="1" xfId="0" applyFont="1" applyFill="1" applyBorder="1" applyAlignment="1">
      <alignment horizontal="justify" vertical="center"/>
    </xf>
    <xf numFmtId="0" fontId="28" fillId="3" borderId="1"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vertical="center" wrapText="1"/>
    </xf>
    <xf numFmtId="0" fontId="18" fillId="0" borderId="10" xfId="0" applyFont="1" applyBorder="1" applyAlignment="1">
      <alignment vertical="center" wrapText="1"/>
    </xf>
    <xf numFmtId="0" fontId="18" fillId="2" borderId="12" xfId="0" applyFont="1" applyFill="1" applyBorder="1" applyAlignment="1">
      <alignment horizontal="left" vertical="center" wrapText="1"/>
    </xf>
    <xf numFmtId="0" fontId="18" fillId="2" borderId="10" xfId="0" applyFont="1" applyFill="1" applyBorder="1" applyAlignment="1">
      <alignment horizontal="justify" vertical="center" wrapText="1"/>
    </xf>
    <xf numFmtId="0" fontId="18" fillId="0" borderId="11" xfId="0" applyFont="1" applyBorder="1" applyAlignment="1">
      <alignment horizontal="justify" vertical="center" wrapText="1"/>
    </xf>
    <xf numFmtId="0" fontId="18" fillId="2" borderId="11" xfId="0" applyFont="1" applyFill="1" applyBorder="1" applyAlignment="1">
      <alignment horizontal="justify" vertical="center" wrapText="1"/>
    </xf>
    <xf numFmtId="0" fontId="16" fillId="3" borderId="2" xfId="0" applyFont="1" applyFill="1" applyBorder="1" applyAlignment="1">
      <alignment horizontal="center" wrapText="1"/>
    </xf>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7" fillId="3" borderId="2" xfId="0" applyFont="1" applyFill="1" applyBorder="1" applyAlignment="1">
      <alignment horizontal="center" wrapText="1"/>
    </xf>
    <xf numFmtId="0" fontId="29" fillId="0" borderId="0" xfId="0" applyFont="1" applyAlignment="1">
      <alignment vertical="top"/>
    </xf>
    <xf numFmtId="0" fontId="18" fillId="0" borderId="1" xfId="0" applyFont="1" applyBorder="1" applyAlignment="1">
      <alignment vertical="center" wrapText="1"/>
    </xf>
    <xf numFmtId="0" fontId="31" fillId="0" borderId="0" xfId="0" applyFont="1"/>
    <xf numFmtId="0" fontId="30" fillId="0" borderId="0" xfId="0" applyFont="1" applyAlignment="1">
      <alignment vertical="top"/>
    </xf>
    <xf numFmtId="165" fontId="17" fillId="4" borderId="1" xfId="0" applyNumberFormat="1" applyFont="1" applyFill="1" applyBorder="1" applyAlignment="1">
      <alignment horizontal="center" vertical="top" wrapText="1"/>
    </xf>
    <xf numFmtId="166" fontId="17" fillId="4" borderId="1" xfId="0" applyNumberFormat="1" applyFont="1" applyFill="1" applyBorder="1" applyAlignment="1">
      <alignment horizontal="center" vertical="center" wrapText="1"/>
    </xf>
    <xf numFmtId="9" fontId="17" fillId="4" borderId="1" xfId="1" applyFont="1" applyFill="1" applyBorder="1" applyAlignment="1">
      <alignment horizontal="center" vertical="center" wrapText="1"/>
    </xf>
    <xf numFmtId="10" fontId="17" fillId="4" borderId="1" xfId="1" applyNumberFormat="1"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6" fillId="9" borderId="0" xfId="0" applyFont="1" applyFill="1" applyAlignment="1">
      <alignment wrapText="1"/>
    </xf>
    <xf numFmtId="9" fontId="17" fillId="0" borderId="1" xfId="1" applyFont="1" applyBorder="1" applyAlignment="1">
      <alignment horizontal="center" vertical="top" wrapText="1"/>
    </xf>
    <xf numFmtId="0" fontId="1" fillId="0" borderId="1" xfId="0" applyFont="1" applyBorder="1" applyAlignment="1">
      <alignment horizontal="center" vertical="top" wrapText="1"/>
    </xf>
    <xf numFmtId="2" fontId="17" fillId="0" borderId="1" xfId="0" applyNumberFormat="1" applyFont="1" applyBorder="1" applyAlignment="1">
      <alignment horizontal="center" wrapText="1"/>
    </xf>
    <xf numFmtId="0" fontId="17" fillId="0" borderId="0" xfId="0" applyFont="1" applyAlignment="1">
      <alignment horizontal="center"/>
    </xf>
    <xf numFmtId="2" fontId="18" fillId="0" borderId="1" xfId="0" applyNumberFormat="1" applyFont="1" applyBorder="1" applyAlignment="1">
      <alignment horizontal="center" vertical="center" wrapText="1"/>
    </xf>
    <xf numFmtId="0" fontId="33" fillId="0" borderId="1" xfId="2"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0" xfId="0" applyAlignment="1">
      <alignment wrapText="1"/>
    </xf>
    <xf numFmtId="167" fontId="17" fillId="0" borderId="1" xfId="3" applyNumberFormat="1" applyFont="1" applyBorder="1" applyAlignment="1">
      <alignment horizontal="center" vertical="top" wrapText="1"/>
    </xf>
    <xf numFmtId="0" fontId="34" fillId="0" borderId="0" xfId="0" applyFont="1"/>
    <xf numFmtId="0" fontId="0" fillId="0" borderId="1" xfId="0" applyBorder="1" applyAlignment="1">
      <alignment wrapText="1"/>
    </xf>
    <xf numFmtId="14" fontId="17" fillId="0" borderId="1" xfId="0" applyNumberFormat="1" applyFont="1" applyBorder="1" applyAlignment="1">
      <alignment horizontal="left" vertical="center" wrapText="1"/>
    </xf>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16" fillId="3" borderId="6" xfId="0" applyFont="1" applyFill="1" applyBorder="1" applyAlignment="1">
      <alignment horizontal="center" wrapText="1"/>
    </xf>
    <xf numFmtId="0" fontId="19" fillId="3" borderId="13" xfId="0" applyFont="1" applyFill="1" applyBorder="1" applyAlignment="1">
      <alignment horizontal="center" wrapText="1"/>
    </xf>
    <xf numFmtId="0" fontId="19" fillId="3" borderId="14" xfId="0" applyFont="1" applyFill="1" applyBorder="1" applyAlignment="1">
      <alignment horizontal="center" wrapText="1"/>
    </xf>
    <xf numFmtId="0" fontId="16" fillId="8" borderId="3" xfId="0" applyFont="1" applyFill="1" applyBorder="1" applyAlignment="1">
      <alignment horizontal="center" wrapText="1"/>
    </xf>
    <xf numFmtId="0" fontId="16" fillId="8" borderId="6" xfId="0" applyFont="1" applyFill="1" applyBorder="1" applyAlignment="1">
      <alignment horizontal="center" wrapText="1"/>
    </xf>
    <xf numFmtId="9" fontId="17" fillId="0" borderId="2" xfId="1" applyFont="1" applyBorder="1" applyAlignment="1">
      <alignment horizontal="center" vertical="center" wrapText="1"/>
    </xf>
    <xf numFmtId="9" fontId="17" fillId="0" borderId="15" xfId="1" applyFont="1" applyBorder="1" applyAlignment="1">
      <alignment horizontal="center" vertical="center" wrapText="1"/>
    </xf>
    <xf numFmtId="9" fontId="17" fillId="0" borderId="4" xfId="1"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171" fontId="17" fillId="0" borderId="1" xfId="0" applyNumberFormat="1" applyFont="1" applyBorder="1" applyAlignment="1">
      <alignment horizontal="center" vertical="top" wrapText="1"/>
    </xf>
    <xf numFmtId="2" fontId="17" fillId="0" borderId="1" xfId="0" applyNumberFormat="1" applyFont="1" applyBorder="1" applyAlignment="1">
      <alignment horizontal="center" vertical="top" wrapText="1"/>
    </xf>
    <xf numFmtId="1" fontId="17" fillId="0" borderId="1" xfId="0" applyNumberFormat="1" applyFont="1" applyBorder="1" applyAlignment="1">
      <alignment horizontal="center" vertical="top" wrapText="1"/>
    </xf>
    <xf numFmtId="43" fontId="17" fillId="0" borderId="1" xfId="0" applyNumberFormat="1" applyFont="1" applyBorder="1" applyAlignment="1">
      <alignment horizontal="center" vertical="top" wrapText="1"/>
    </xf>
    <xf numFmtId="174" fontId="17" fillId="0" borderId="1" xfId="0" applyNumberFormat="1" applyFont="1" applyBorder="1" applyAlignment="1">
      <alignment horizontal="center" vertical="top" wrapText="1"/>
    </xf>
    <xf numFmtId="174" fontId="0" fillId="0" borderId="2" xfId="0" applyNumberFormat="1" applyBorder="1" applyAlignment="1">
      <alignment horizontal="center" vertical="center"/>
    </xf>
    <xf numFmtId="174" fontId="17" fillId="0" borderId="2" xfId="0" applyNumberFormat="1" applyFont="1" applyBorder="1" applyAlignment="1">
      <alignment horizontal="center" vertical="center" wrapText="1"/>
    </xf>
    <xf numFmtId="174" fontId="0" fillId="0" borderId="15" xfId="0" applyNumberFormat="1" applyBorder="1" applyAlignment="1">
      <alignment horizontal="center" vertical="center"/>
    </xf>
    <xf numFmtId="174" fontId="17" fillId="0" borderId="15" xfId="0" applyNumberFormat="1" applyFont="1" applyBorder="1" applyAlignment="1">
      <alignment horizontal="center" vertical="center" wrapText="1"/>
    </xf>
    <xf numFmtId="174" fontId="0" fillId="0" borderId="4" xfId="0" applyNumberFormat="1" applyBorder="1" applyAlignment="1">
      <alignment horizontal="center" vertical="center"/>
    </xf>
    <xf numFmtId="174" fontId="17" fillId="0" borderId="4" xfId="0" applyNumberFormat="1" applyFont="1" applyBorder="1" applyAlignment="1">
      <alignment horizontal="center" vertical="center" wrapText="1"/>
    </xf>
    <xf numFmtId="171" fontId="17" fillId="4" borderId="1" xfId="0" applyNumberFormat="1" applyFont="1" applyFill="1" applyBorder="1" applyAlignment="1">
      <alignment horizontal="center" vertical="center" wrapText="1"/>
    </xf>
    <xf numFmtId="2" fontId="17" fillId="4" borderId="1" xfId="0" applyNumberFormat="1" applyFont="1" applyFill="1" applyBorder="1" applyAlignment="1">
      <alignment horizontal="center" vertical="center" wrapText="1"/>
    </xf>
    <xf numFmtId="172" fontId="17" fillId="4" borderId="1" xfId="0" applyNumberFormat="1" applyFont="1" applyFill="1" applyBorder="1" applyAlignment="1">
      <alignment horizontal="center" vertical="center" wrapText="1"/>
    </xf>
    <xf numFmtId="0" fontId="0" fillId="0" borderId="7" xfId="0" applyBorder="1" applyAlignment="1">
      <alignment wrapText="1"/>
    </xf>
    <xf numFmtId="0" fontId="17" fillId="0" borderId="6" xfId="0" applyFont="1" applyBorder="1" applyAlignment="1">
      <alignment horizontal="center" vertical="top" wrapText="1"/>
    </xf>
    <xf numFmtId="0" fontId="17" fillId="0" borderId="4" xfId="0" applyFont="1" applyBorder="1" applyAlignment="1">
      <alignment horizontal="left" vertical="top" wrapText="1"/>
    </xf>
    <xf numFmtId="0" fontId="35" fillId="0" borderId="1" xfId="0" applyFont="1" applyBorder="1" applyAlignment="1">
      <alignment horizontal="center" vertical="top" wrapText="1"/>
    </xf>
    <xf numFmtId="9" fontId="17" fillId="0" borderId="6" xfId="0" applyNumberFormat="1" applyFont="1" applyBorder="1" applyAlignment="1">
      <alignment horizontal="center" vertical="top" wrapText="1"/>
    </xf>
    <xf numFmtId="9" fontId="17" fillId="0" borderId="1" xfId="0" applyNumberFormat="1" applyFont="1" applyBorder="1" applyAlignment="1">
      <alignment horizontal="center" vertical="top" wrapText="1"/>
    </xf>
  </cellXfs>
  <cellStyles count="4">
    <cellStyle name="Comma" xfId="3" builtinId="3"/>
    <cellStyle name="Hyperlink" xfId="2" builtinId="8"/>
    <cellStyle name="Normal" xfId="0" builtinId="0"/>
    <cellStyle name="Per cent" xfId="1" builtinId="5"/>
  </cellStyles>
  <dxfs count="0"/>
  <tableStyles count="0" defaultTableStyle="TableStyleMedium2" defaultPivotStyle="PivotStyleLight16"/>
  <colors>
    <mruColors>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49212</xdr:colOff>
      <xdr:row>25</xdr:row>
      <xdr:rowOff>22225</xdr:rowOff>
    </xdr:from>
    <xdr:ext cx="2849563" cy="43678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9212" y="6873875"/>
          <a:ext cx="2849563" cy="4367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solidFill>
                <a:srgbClr val="FF0000"/>
              </a:solidFill>
            </a:rPr>
            <a:t>Provide your opinion on data coverage in the narrative</a:t>
          </a:r>
          <a:endParaRPr lang="en-US" sz="11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1149350</xdr:colOff>
      <xdr:row>111</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247650</xdr:colOff>
      <xdr:row>2</xdr:row>
      <xdr:rowOff>28575</xdr:rowOff>
    </xdr:from>
    <xdr:to>
      <xdr:col>14</xdr:col>
      <xdr:colOff>104775</xdr:colOff>
      <xdr:row>29</xdr:row>
      <xdr:rowOff>123825</xdr:rowOff>
    </xdr:to>
    <xdr:pic>
      <xdr:nvPicPr>
        <xdr:cNvPr id="2" name="Picture 1">
          <a:extLst>
            <a:ext uri="{FF2B5EF4-FFF2-40B4-BE49-F238E27FC236}">
              <a16:creationId xmlns:a16="http://schemas.microsoft.com/office/drawing/2014/main" id="{C4E2B4C3-0214-D467-4EA5-280338FE58B5}"/>
            </a:ext>
          </a:extLst>
        </xdr:cNvPr>
        <xdr:cNvPicPr>
          <a:picLocks noChangeAspect="1"/>
        </xdr:cNvPicPr>
      </xdr:nvPicPr>
      <xdr:blipFill>
        <a:blip xmlns:r="http://schemas.openxmlformats.org/officeDocument/2006/relationships" r:embed="rId1"/>
        <a:stretch>
          <a:fillRect/>
        </a:stretch>
      </xdr:blipFill>
      <xdr:spPr>
        <a:xfrm>
          <a:off x="3305175" y="438150"/>
          <a:ext cx="7696200" cy="5753100"/>
        </a:xfrm>
        <a:prstGeom prst="rect">
          <a:avLst/>
        </a:prstGeom>
      </xdr:spPr>
    </xdr:pic>
    <xdr:clientData/>
  </xdr:twoCellAnchor>
  <xdr:twoCellAnchor editAs="oneCell">
    <xdr:from>
      <xdr:col>3</xdr:col>
      <xdr:colOff>19050</xdr:colOff>
      <xdr:row>30</xdr:row>
      <xdr:rowOff>76200</xdr:rowOff>
    </xdr:from>
    <xdr:to>
      <xdr:col>14</xdr:col>
      <xdr:colOff>76200</xdr:colOff>
      <xdr:row>32</xdr:row>
      <xdr:rowOff>152400</xdr:rowOff>
    </xdr:to>
    <xdr:pic>
      <xdr:nvPicPr>
        <xdr:cNvPr id="3" name="Picture 2">
          <a:extLst>
            <a:ext uri="{FF2B5EF4-FFF2-40B4-BE49-F238E27FC236}">
              <a16:creationId xmlns:a16="http://schemas.microsoft.com/office/drawing/2014/main" id="{28913873-D0AE-B13B-31AA-340136625EBC}"/>
            </a:ext>
            <a:ext uri="{147F2762-F138-4A5C-976F-8EAC2B608ADB}">
              <a16:predDERef xmlns:a16="http://schemas.microsoft.com/office/drawing/2014/main" pred="{C4E2B4C3-0214-D467-4EA5-280338FE58B5}"/>
            </a:ext>
          </a:extLst>
        </xdr:cNvPr>
        <xdr:cNvPicPr>
          <a:picLocks noChangeAspect="1"/>
        </xdr:cNvPicPr>
      </xdr:nvPicPr>
      <xdr:blipFill>
        <a:blip xmlns:r="http://schemas.openxmlformats.org/officeDocument/2006/relationships" r:embed="rId2"/>
        <a:stretch>
          <a:fillRect/>
        </a:stretch>
      </xdr:blipFill>
      <xdr:spPr>
        <a:xfrm>
          <a:off x="3076575" y="6334125"/>
          <a:ext cx="7896225" cy="457200"/>
        </a:xfrm>
        <a:prstGeom prst="rect">
          <a:avLst/>
        </a:prstGeom>
      </xdr:spPr>
    </xdr:pic>
    <xdr:clientData/>
  </xdr:twoCellAnchor>
  <xdr:twoCellAnchor editAs="oneCell">
    <xdr:from>
      <xdr:col>3</xdr:col>
      <xdr:colOff>66675</xdr:colOff>
      <xdr:row>32</xdr:row>
      <xdr:rowOff>142875</xdr:rowOff>
    </xdr:from>
    <xdr:to>
      <xdr:col>5</xdr:col>
      <xdr:colOff>228600</xdr:colOff>
      <xdr:row>61</xdr:row>
      <xdr:rowOff>19050</xdr:rowOff>
    </xdr:to>
    <xdr:pic>
      <xdr:nvPicPr>
        <xdr:cNvPr id="4" name="Picture 3">
          <a:extLst>
            <a:ext uri="{FF2B5EF4-FFF2-40B4-BE49-F238E27FC236}">
              <a16:creationId xmlns:a16="http://schemas.microsoft.com/office/drawing/2014/main" id="{45A3A202-3B3C-77DE-2388-8670830489F8}"/>
            </a:ext>
            <a:ext uri="{147F2762-F138-4A5C-976F-8EAC2B608ADB}">
              <a16:predDERef xmlns:a16="http://schemas.microsoft.com/office/drawing/2014/main" pred="{28913873-D0AE-B13B-31AA-340136625EBC}"/>
            </a:ext>
          </a:extLst>
        </xdr:cNvPr>
        <xdr:cNvPicPr>
          <a:picLocks noChangeAspect="1"/>
        </xdr:cNvPicPr>
      </xdr:nvPicPr>
      <xdr:blipFill>
        <a:blip xmlns:r="http://schemas.openxmlformats.org/officeDocument/2006/relationships" r:embed="rId3"/>
        <a:stretch>
          <a:fillRect/>
        </a:stretch>
      </xdr:blipFill>
      <xdr:spPr>
        <a:xfrm>
          <a:off x="3124200" y="6781800"/>
          <a:ext cx="2143125" cy="5648325"/>
        </a:xfrm>
        <a:prstGeom prst="rect">
          <a:avLst/>
        </a:prstGeom>
      </xdr:spPr>
    </xdr:pic>
    <xdr:clientData/>
  </xdr:twoCellAnchor>
  <xdr:twoCellAnchor editAs="oneCell">
    <xdr:from>
      <xdr:col>5</xdr:col>
      <xdr:colOff>276225</xdr:colOff>
      <xdr:row>32</xdr:row>
      <xdr:rowOff>180975</xdr:rowOff>
    </xdr:from>
    <xdr:to>
      <xdr:col>14</xdr:col>
      <xdr:colOff>66675</xdr:colOff>
      <xdr:row>66</xdr:row>
      <xdr:rowOff>142875</xdr:rowOff>
    </xdr:to>
    <xdr:pic>
      <xdr:nvPicPr>
        <xdr:cNvPr id="5" name="Picture 4">
          <a:extLst>
            <a:ext uri="{FF2B5EF4-FFF2-40B4-BE49-F238E27FC236}">
              <a16:creationId xmlns:a16="http://schemas.microsoft.com/office/drawing/2014/main" id="{E7427091-7CB6-A8CA-A4EB-F64BC681E85B}"/>
            </a:ext>
            <a:ext uri="{147F2762-F138-4A5C-976F-8EAC2B608ADB}">
              <a16:predDERef xmlns:a16="http://schemas.microsoft.com/office/drawing/2014/main" pred="{45A3A202-3B3C-77DE-2388-8670830489F8}"/>
            </a:ext>
          </a:extLst>
        </xdr:cNvPr>
        <xdr:cNvPicPr>
          <a:picLocks noChangeAspect="1"/>
        </xdr:cNvPicPr>
      </xdr:nvPicPr>
      <xdr:blipFill>
        <a:blip xmlns:r="http://schemas.openxmlformats.org/officeDocument/2006/relationships" r:embed="rId4"/>
        <a:stretch>
          <a:fillRect/>
        </a:stretch>
      </xdr:blipFill>
      <xdr:spPr>
        <a:xfrm>
          <a:off x="5314950" y="6819900"/>
          <a:ext cx="5648325" cy="6686550"/>
        </a:xfrm>
        <a:prstGeom prst="rect">
          <a:avLst/>
        </a:prstGeom>
      </xdr:spPr>
    </xdr:pic>
    <xdr:clientData/>
  </xdr:twoCellAnchor>
  <xdr:twoCellAnchor editAs="oneCell">
    <xdr:from>
      <xdr:col>3</xdr:col>
      <xdr:colOff>19050</xdr:colOff>
      <xdr:row>66</xdr:row>
      <xdr:rowOff>161925</xdr:rowOff>
    </xdr:from>
    <xdr:to>
      <xdr:col>14</xdr:col>
      <xdr:colOff>9525</xdr:colOff>
      <xdr:row>75</xdr:row>
      <xdr:rowOff>95250</xdr:rowOff>
    </xdr:to>
    <xdr:pic>
      <xdr:nvPicPr>
        <xdr:cNvPr id="6" name="Picture 5">
          <a:extLst>
            <a:ext uri="{FF2B5EF4-FFF2-40B4-BE49-F238E27FC236}">
              <a16:creationId xmlns:a16="http://schemas.microsoft.com/office/drawing/2014/main" id="{125F955F-25DE-B981-B0A5-4B24C7B91D17}"/>
            </a:ext>
            <a:ext uri="{147F2762-F138-4A5C-976F-8EAC2B608ADB}">
              <a16:predDERef xmlns:a16="http://schemas.microsoft.com/office/drawing/2014/main" pred="{E7427091-7CB6-A8CA-A4EB-F64BC681E85B}"/>
            </a:ext>
          </a:extLst>
        </xdr:cNvPr>
        <xdr:cNvPicPr>
          <a:picLocks noChangeAspect="1"/>
        </xdr:cNvPicPr>
      </xdr:nvPicPr>
      <xdr:blipFill>
        <a:blip xmlns:r="http://schemas.openxmlformats.org/officeDocument/2006/relationships" r:embed="rId5"/>
        <a:stretch>
          <a:fillRect/>
        </a:stretch>
      </xdr:blipFill>
      <xdr:spPr>
        <a:xfrm>
          <a:off x="3076575" y="13525500"/>
          <a:ext cx="7829550" cy="1647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306294</xdr:colOff>
      <xdr:row>17</xdr:row>
      <xdr:rowOff>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8994588" y="9188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171450</xdr:colOff>
      <xdr:row>5</xdr:row>
      <xdr:rowOff>104775</xdr:rowOff>
    </xdr:from>
    <xdr:to>
      <xdr:col>9</xdr:col>
      <xdr:colOff>257175</xdr:colOff>
      <xdr:row>15</xdr:row>
      <xdr:rowOff>9525</xdr:rowOff>
    </xdr:to>
    <xdr:pic>
      <xdr:nvPicPr>
        <xdr:cNvPr id="3" name="Picture 2">
          <a:extLst>
            <a:ext uri="{FF2B5EF4-FFF2-40B4-BE49-F238E27FC236}">
              <a16:creationId xmlns:a16="http://schemas.microsoft.com/office/drawing/2014/main" id="{9B7DBF0E-8BD6-68FC-E319-EB49647DD728}"/>
            </a:ext>
            <a:ext uri="{147F2762-F138-4A5C-976F-8EAC2B608ADB}">
              <a16:predDERef xmlns:a16="http://schemas.microsoft.com/office/drawing/2014/main" pred="{00000000-0008-0000-0800-000002000000}"/>
            </a:ext>
          </a:extLst>
        </xdr:cNvPr>
        <xdr:cNvPicPr>
          <a:picLocks noChangeAspect="1"/>
        </xdr:cNvPicPr>
      </xdr:nvPicPr>
      <xdr:blipFill>
        <a:blip xmlns:r="http://schemas.openxmlformats.org/officeDocument/2006/relationships" r:embed="rId1"/>
        <a:stretch>
          <a:fillRect/>
        </a:stretch>
      </xdr:blipFill>
      <xdr:spPr>
        <a:xfrm>
          <a:off x="171450" y="1085850"/>
          <a:ext cx="7772400" cy="1809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352425</xdr:colOff>
      <xdr:row>16</xdr:row>
      <xdr:rowOff>123825</xdr:rowOff>
    </xdr:to>
    <xdr:pic>
      <xdr:nvPicPr>
        <xdr:cNvPr id="2" name="Picture 1">
          <a:extLst>
            <a:ext uri="{FF2B5EF4-FFF2-40B4-BE49-F238E27FC236}">
              <a16:creationId xmlns:a16="http://schemas.microsoft.com/office/drawing/2014/main" id="{2749189B-15AA-1F74-5BF3-52E4564D1EC8}"/>
            </a:ext>
          </a:extLst>
        </xdr:cNvPr>
        <xdr:cNvPicPr>
          <a:picLocks noChangeAspect="1"/>
        </xdr:cNvPicPr>
      </xdr:nvPicPr>
      <xdr:blipFill>
        <a:blip xmlns:r="http://schemas.openxmlformats.org/officeDocument/2006/relationships" r:embed="rId1"/>
        <a:stretch>
          <a:fillRect/>
        </a:stretch>
      </xdr:blipFill>
      <xdr:spPr>
        <a:xfrm>
          <a:off x="0" y="600075"/>
          <a:ext cx="5819775" cy="2495550"/>
        </a:xfrm>
        <a:prstGeom prst="rect">
          <a:avLst/>
        </a:prstGeom>
      </xdr:spPr>
    </xdr:pic>
    <xdr:clientData/>
  </xdr:twoCellAnchor>
  <xdr:twoCellAnchor editAs="oneCell">
    <xdr:from>
      <xdr:col>0</xdr:col>
      <xdr:colOff>0</xdr:colOff>
      <xdr:row>18</xdr:row>
      <xdr:rowOff>0</xdr:rowOff>
    </xdr:from>
    <xdr:to>
      <xdr:col>7</xdr:col>
      <xdr:colOff>419100</xdr:colOff>
      <xdr:row>32</xdr:row>
      <xdr:rowOff>0</xdr:rowOff>
    </xdr:to>
    <xdr:pic>
      <xdr:nvPicPr>
        <xdr:cNvPr id="3" name="Picture 2">
          <a:extLst>
            <a:ext uri="{FF2B5EF4-FFF2-40B4-BE49-F238E27FC236}">
              <a16:creationId xmlns:a16="http://schemas.microsoft.com/office/drawing/2014/main" id="{5F52A970-5A03-0E68-DF0B-FA8A2B97766D}"/>
            </a:ext>
            <a:ext uri="{147F2762-F138-4A5C-976F-8EAC2B608ADB}">
              <a16:predDERef xmlns:a16="http://schemas.microsoft.com/office/drawing/2014/main" pred="{2749189B-15AA-1F74-5BF3-52E4564D1EC8}"/>
            </a:ext>
          </a:extLst>
        </xdr:cNvPr>
        <xdr:cNvPicPr>
          <a:picLocks noChangeAspect="1"/>
        </xdr:cNvPicPr>
      </xdr:nvPicPr>
      <xdr:blipFill>
        <a:blip xmlns:r="http://schemas.openxmlformats.org/officeDocument/2006/relationships" r:embed="rId2"/>
        <a:stretch>
          <a:fillRect/>
        </a:stretch>
      </xdr:blipFill>
      <xdr:spPr>
        <a:xfrm>
          <a:off x="0" y="3371850"/>
          <a:ext cx="5886450" cy="2552700"/>
        </a:xfrm>
        <a:prstGeom prst="rect">
          <a:avLst/>
        </a:prstGeom>
      </xdr:spPr>
    </xdr:pic>
    <xdr:clientData/>
  </xdr:twoCellAnchor>
  <xdr:twoCellAnchor editAs="oneCell">
    <xdr:from>
      <xdr:col>0</xdr:col>
      <xdr:colOff>0</xdr:colOff>
      <xdr:row>35</xdr:row>
      <xdr:rowOff>0</xdr:rowOff>
    </xdr:from>
    <xdr:to>
      <xdr:col>16</xdr:col>
      <xdr:colOff>476250</xdr:colOff>
      <xdr:row>50</xdr:row>
      <xdr:rowOff>47625</xdr:rowOff>
    </xdr:to>
    <xdr:pic>
      <xdr:nvPicPr>
        <xdr:cNvPr id="4" name="Picture 3">
          <a:extLst>
            <a:ext uri="{FF2B5EF4-FFF2-40B4-BE49-F238E27FC236}">
              <a16:creationId xmlns:a16="http://schemas.microsoft.com/office/drawing/2014/main" id="{4AAF1AB6-A990-5118-B67C-C08954DAB7F1}"/>
            </a:ext>
            <a:ext uri="{147F2762-F138-4A5C-976F-8EAC2B608ADB}">
              <a16:predDERef xmlns:a16="http://schemas.microsoft.com/office/drawing/2014/main" pred="{5F52A970-5A03-0E68-DF0B-FA8A2B97766D}"/>
            </a:ext>
          </a:extLst>
        </xdr:cNvPr>
        <xdr:cNvPicPr>
          <a:picLocks noChangeAspect="1"/>
        </xdr:cNvPicPr>
      </xdr:nvPicPr>
      <xdr:blipFill>
        <a:blip xmlns:r="http://schemas.openxmlformats.org/officeDocument/2006/relationships" r:embed="rId3"/>
        <a:stretch>
          <a:fillRect/>
        </a:stretch>
      </xdr:blipFill>
      <xdr:spPr>
        <a:xfrm>
          <a:off x="0" y="6505575"/>
          <a:ext cx="11430000" cy="2762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s://www.emodnet-seabedhabitats.eu/access-data/download-data/"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4" sqref="B4"/>
    </sheetView>
  </sheetViews>
  <sheetFormatPr defaultColWidth="8.7109375" defaultRowHeight="13.15"/>
  <cols>
    <col min="1" max="1" width="14" style="101" bestFit="1" customWidth="1"/>
    <col min="2" max="2" width="36.42578125" style="101" customWidth="1"/>
    <col min="3" max="4" width="8.7109375" style="101"/>
    <col min="5" max="5" width="13.42578125" style="101" customWidth="1"/>
    <col min="6" max="6" width="27.42578125" style="101" customWidth="1"/>
    <col min="7" max="7" width="22.85546875" style="101" customWidth="1"/>
    <col min="8" max="8" width="14.5703125" style="101" bestFit="1" customWidth="1"/>
    <col min="9" max="16384" width="8.7109375" style="101"/>
  </cols>
  <sheetData>
    <row r="1" spans="1:8" s="3" customFormat="1" ht="28.5">
      <c r="A1" s="86" t="s">
        <v>0</v>
      </c>
      <c r="B1" s="86" t="s">
        <v>1</v>
      </c>
      <c r="C1" s="60"/>
      <c r="D1" s="60"/>
      <c r="E1" s="87" t="s">
        <v>2</v>
      </c>
      <c r="F1" s="87" t="s">
        <v>3</v>
      </c>
      <c r="G1" s="87" t="s">
        <v>4</v>
      </c>
      <c r="H1" s="87" t="s">
        <v>5</v>
      </c>
    </row>
    <row r="2" spans="1:8" s="3" customFormat="1" ht="38.450000000000003" customHeight="1">
      <c r="A2" s="84" t="s">
        <v>6</v>
      </c>
      <c r="B2" s="97" t="s">
        <v>6</v>
      </c>
      <c r="C2" s="60"/>
      <c r="D2" s="60"/>
      <c r="E2" s="96" t="s">
        <v>6</v>
      </c>
      <c r="F2" s="97" t="s">
        <v>7</v>
      </c>
      <c r="G2" s="97" t="s">
        <v>8</v>
      </c>
      <c r="H2" s="97" t="s">
        <v>9</v>
      </c>
    </row>
    <row r="3" spans="1:8" s="3" customFormat="1" ht="57">
      <c r="A3" s="84" t="s">
        <v>10</v>
      </c>
      <c r="B3" s="97" t="s">
        <v>11</v>
      </c>
      <c r="C3" s="60"/>
      <c r="D3" s="60"/>
      <c r="E3" s="96" t="s">
        <v>10</v>
      </c>
      <c r="F3" s="97" t="s">
        <v>12</v>
      </c>
      <c r="G3" s="97" t="s">
        <v>8</v>
      </c>
      <c r="H3" s="97" t="s">
        <v>13</v>
      </c>
    </row>
    <row r="4" spans="1:8" s="3" customFormat="1" ht="145.15">
      <c r="A4" s="84" t="s">
        <v>14</v>
      </c>
      <c r="B4" s="97" t="s">
        <v>15</v>
      </c>
      <c r="C4" s="60"/>
      <c r="D4" s="60"/>
      <c r="E4" s="96" t="s">
        <v>14</v>
      </c>
      <c r="F4" s="97" t="s">
        <v>16</v>
      </c>
      <c r="G4" s="97" t="s">
        <v>8</v>
      </c>
      <c r="H4" s="97" t="s">
        <v>13</v>
      </c>
    </row>
    <row r="5" spans="1:8" s="3" customFormat="1" ht="99.75">
      <c r="A5" s="84" t="s">
        <v>17</v>
      </c>
      <c r="B5" s="97" t="s">
        <v>18</v>
      </c>
      <c r="C5" s="60"/>
      <c r="D5" s="60"/>
      <c r="E5" s="96" t="s">
        <v>17</v>
      </c>
      <c r="F5" s="97" t="s">
        <v>19</v>
      </c>
      <c r="G5" s="97" t="s">
        <v>20</v>
      </c>
      <c r="H5" s="97" t="s">
        <v>21</v>
      </c>
    </row>
    <row r="6" spans="1:8" s="3" customFormat="1" ht="71.25">
      <c r="A6" s="84" t="s">
        <v>22</v>
      </c>
      <c r="B6" s="97" t="s">
        <v>23</v>
      </c>
      <c r="C6" s="60"/>
      <c r="D6" s="60"/>
      <c r="E6" s="96" t="s">
        <v>22</v>
      </c>
      <c r="F6" s="97" t="s">
        <v>7</v>
      </c>
      <c r="G6" s="97" t="s">
        <v>24</v>
      </c>
      <c r="H6" s="97" t="s">
        <v>9</v>
      </c>
    </row>
    <row r="7" spans="1:8" s="3" customFormat="1" ht="79.150000000000006">
      <c r="A7" s="84" t="s">
        <v>25</v>
      </c>
      <c r="B7" s="97" t="s">
        <v>26</v>
      </c>
      <c r="C7" s="60"/>
      <c r="D7" s="60"/>
      <c r="E7" s="96" t="s">
        <v>25</v>
      </c>
      <c r="F7" s="97" t="s">
        <v>27</v>
      </c>
      <c r="G7" s="97" t="s">
        <v>28</v>
      </c>
      <c r="H7" s="97" t="s">
        <v>29</v>
      </c>
    </row>
    <row r="8" spans="1:8" s="3" customFormat="1" ht="132">
      <c r="A8" s="84" t="s">
        <v>30</v>
      </c>
      <c r="B8" s="97" t="s">
        <v>31</v>
      </c>
      <c r="C8" s="60"/>
      <c r="D8" s="60"/>
      <c r="E8" s="123" t="s">
        <v>30</v>
      </c>
      <c r="F8" s="100" t="s">
        <v>32</v>
      </c>
      <c r="G8" s="124" t="s">
        <v>8</v>
      </c>
      <c r="H8" s="100" t="s">
        <v>33</v>
      </c>
    </row>
    <row r="9" spans="1:8" s="3" customFormat="1" ht="39.6">
      <c r="A9" s="60"/>
      <c r="B9" s="60"/>
      <c r="C9" s="60"/>
      <c r="D9" s="60"/>
      <c r="E9" s="123"/>
      <c r="F9" s="100" t="s">
        <v>34</v>
      </c>
      <c r="G9" s="124"/>
      <c r="H9" s="85" t="s">
        <v>35</v>
      </c>
    </row>
    <row r="10" spans="1:8" s="3" customFormat="1">
      <c r="A10" s="60"/>
      <c r="B10" s="60"/>
      <c r="C10" s="60"/>
      <c r="D10" s="60"/>
      <c r="E10" s="60" t="s">
        <v>36</v>
      </c>
      <c r="F10" s="78"/>
      <c r="G10" s="78"/>
      <c r="H10" s="78"/>
    </row>
    <row r="11" spans="1:8" s="3" customFormat="1">
      <c r="A11" s="60"/>
      <c r="B11" s="60"/>
      <c r="C11" s="60"/>
      <c r="D11" s="60"/>
      <c r="E11" s="60" t="s">
        <v>37</v>
      </c>
      <c r="F11" s="78"/>
      <c r="G11" s="78"/>
      <c r="H11" s="78"/>
    </row>
    <row r="12" spans="1:8">
      <c r="A12" s="78"/>
      <c r="B12" s="78"/>
      <c r="C12" s="78"/>
      <c r="D12" s="78"/>
      <c r="E12" s="78"/>
      <c r="F12" s="78"/>
      <c r="G12" s="78"/>
      <c r="H12" s="78"/>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57"/>
  <sheetViews>
    <sheetView topLeftCell="A42" zoomScaleNormal="100" workbookViewId="0">
      <selection activeCell="B55" sqref="B55:B57"/>
    </sheetView>
  </sheetViews>
  <sheetFormatPr defaultRowHeight="14.45"/>
  <cols>
    <col min="1" max="1" width="16.42578125" customWidth="1"/>
    <col min="2" max="2" width="19.85546875" customWidth="1"/>
  </cols>
  <sheetData>
    <row r="1" spans="1:4" s="16" customFormat="1" ht="15">
      <c r="A1" s="17" t="s">
        <v>347</v>
      </c>
    </row>
    <row r="2" spans="1:4" s="16" customFormat="1" ht="15">
      <c r="A2" s="17" t="s">
        <v>45</v>
      </c>
    </row>
    <row r="3" spans="1:4" ht="17.45">
      <c r="A3" s="79" t="s">
        <v>356</v>
      </c>
      <c r="B3" s="42"/>
      <c r="C3" s="42"/>
      <c r="D3" s="42"/>
    </row>
    <row r="4" spans="1:4">
      <c r="A4" s="42"/>
      <c r="B4" s="42"/>
      <c r="C4" s="42"/>
      <c r="D4" s="42"/>
    </row>
    <row r="5" spans="1:4">
      <c r="A5" s="42"/>
      <c r="B5" s="42"/>
      <c r="C5" s="42"/>
      <c r="D5" s="42"/>
    </row>
    <row r="6" spans="1:4">
      <c r="A6" s="42"/>
      <c r="B6" s="42"/>
      <c r="C6" s="42"/>
      <c r="D6" s="42"/>
    </row>
    <row r="7" spans="1:4" ht="15">
      <c r="A7" s="42"/>
      <c r="B7" s="42"/>
      <c r="C7" s="42"/>
      <c r="D7" s="42"/>
    </row>
    <row r="8" spans="1:4" ht="15">
      <c r="A8" s="42"/>
      <c r="B8" s="42"/>
      <c r="C8" s="42"/>
      <c r="D8" s="42"/>
    </row>
    <row r="9" spans="1:4">
      <c r="A9" s="42"/>
      <c r="B9" s="42"/>
      <c r="C9" s="42"/>
      <c r="D9" s="42"/>
    </row>
    <row r="10" spans="1:4">
      <c r="A10" s="42"/>
      <c r="B10" s="42"/>
      <c r="C10" s="42"/>
      <c r="D10" s="42"/>
    </row>
    <row r="11" spans="1:4">
      <c r="A11" s="42"/>
      <c r="B11" s="42"/>
      <c r="C11" s="42"/>
      <c r="D11" s="42"/>
    </row>
    <row r="12" spans="1:4">
      <c r="A12" s="42"/>
      <c r="B12" s="42"/>
      <c r="C12" s="42"/>
      <c r="D12" s="42"/>
    </row>
    <row r="13" spans="1:4">
      <c r="A13" s="42"/>
      <c r="B13" s="42"/>
      <c r="C13" s="42"/>
      <c r="D13" s="42"/>
    </row>
    <row r="14" spans="1:4">
      <c r="A14" s="42"/>
      <c r="B14" s="42"/>
      <c r="C14" s="42"/>
      <c r="D14" s="42"/>
    </row>
    <row r="15" spans="1:4">
      <c r="A15" s="42"/>
      <c r="B15" s="42"/>
      <c r="C15" s="42"/>
      <c r="D15" s="42"/>
    </row>
    <row r="16" spans="1:4">
      <c r="A16" s="42"/>
      <c r="B16" s="42"/>
      <c r="C16" s="42"/>
      <c r="D16" s="42"/>
    </row>
    <row r="17" spans="1:4">
      <c r="A17" s="42"/>
      <c r="B17" s="42"/>
      <c r="C17" s="42"/>
      <c r="D17" s="42"/>
    </row>
    <row r="18" spans="1:4" ht="17.45">
      <c r="A18" s="79" t="s">
        <v>357</v>
      </c>
      <c r="B18" s="42"/>
      <c r="C18" s="42"/>
      <c r="D18" s="42"/>
    </row>
    <row r="19" spans="1:4">
      <c r="A19" s="42"/>
      <c r="B19" s="42"/>
      <c r="C19" s="42"/>
      <c r="D19" s="42"/>
    </row>
    <row r="20" spans="1:4" ht="15">
      <c r="A20" s="42"/>
      <c r="B20" s="42"/>
      <c r="C20" s="42"/>
      <c r="D20" s="42"/>
    </row>
    <row r="21" spans="1:4">
      <c r="A21" s="42"/>
      <c r="B21" s="42"/>
      <c r="C21" s="42"/>
      <c r="D21" s="42"/>
    </row>
    <row r="22" spans="1:4" ht="15">
      <c r="A22" s="42"/>
      <c r="B22" s="42"/>
      <c r="C22" s="42"/>
      <c r="D22" s="42"/>
    </row>
    <row r="23" spans="1:4">
      <c r="A23" s="42"/>
      <c r="B23" s="42"/>
      <c r="C23" s="42"/>
      <c r="D23" s="42"/>
    </row>
    <row r="24" spans="1:4">
      <c r="A24" s="42"/>
      <c r="B24" s="42"/>
      <c r="C24" s="42"/>
      <c r="D24" s="42"/>
    </row>
    <row r="25" spans="1:4">
      <c r="A25" s="42"/>
      <c r="B25" s="42"/>
      <c r="C25" s="42"/>
      <c r="D25" s="42"/>
    </row>
    <row r="26" spans="1:4">
      <c r="A26" s="42"/>
      <c r="B26" s="42"/>
      <c r="C26" s="42"/>
      <c r="D26" s="42"/>
    </row>
    <row r="27" spans="1:4">
      <c r="A27" s="42"/>
      <c r="B27" s="42"/>
      <c r="C27" s="42"/>
      <c r="D27" s="42"/>
    </row>
    <row r="28" spans="1:4">
      <c r="A28" s="42"/>
      <c r="B28" s="42"/>
      <c r="C28" s="42"/>
      <c r="D28" s="42"/>
    </row>
    <row r="29" spans="1:4">
      <c r="A29" s="42"/>
      <c r="B29" s="42"/>
      <c r="C29" s="42"/>
      <c r="D29" s="42"/>
    </row>
    <row r="30" spans="1:4">
      <c r="A30" s="42"/>
      <c r="B30" s="42"/>
      <c r="C30" s="42"/>
      <c r="D30" s="42"/>
    </row>
    <row r="31" spans="1:4">
      <c r="A31" s="42"/>
      <c r="B31" s="42"/>
      <c r="C31" s="42"/>
      <c r="D31" s="42"/>
    </row>
    <row r="32" spans="1:4">
      <c r="A32" s="42"/>
      <c r="B32" s="42"/>
      <c r="C32" s="42"/>
      <c r="D32" s="42"/>
    </row>
    <row r="33" spans="1:4">
      <c r="A33" s="42"/>
      <c r="B33" s="42"/>
      <c r="C33" s="42"/>
      <c r="D33" s="42"/>
    </row>
    <row r="34" spans="1:4">
      <c r="A34" s="42"/>
      <c r="B34" s="42"/>
      <c r="C34" s="42"/>
      <c r="D34" s="42"/>
    </row>
    <row r="35" spans="1:4" ht="17.45">
      <c r="A35" s="79" t="s">
        <v>358</v>
      </c>
      <c r="B35" s="42"/>
      <c r="C35" s="42"/>
      <c r="D35" s="42"/>
    </row>
    <row r="36" spans="1:4">
      <c r="A36" s="42"/>
      <c r="B36" s="42"/>
      <c r="C36" s="42"/>
      <c r="D36" s="42"/>
    </row>
    <row r="37" spans="1:4">
      <c r="A37" s="42"/>
      <c r="B37" s="42"/>
      <c r="C37" s="42"/>
      <c r="D37" s="42"/>
    </row>
    <row r="38" spans="1:4">
      <c r="A38" s="42"/>
      <c r="B38" s="42"/>
      <c r="C38" s="42"/>
      <c r="D38" s="42"/>
    </row>
    <row r="39" spans="1:4">
      <c r="A39" s="42"/>
      <c r="B39" s="42"/>
      <c r="C39" s="42"/>
      <c r="D39" s="42"/>
    </row>
    <row r="40" spans="1:4">
      <c r="A40" s="42"/>
      <c r="B40" s="42"/>
      <c r="C40" s="42"/>
      <c r="D40" s="42"/>
    </row>
    <row r="41" spans="1:4">
      <c r="A41" s="42"/>
      <c r="B41" s="42"/>
      <c r="C41" s="42"/>
      <c r="D41" s="42"/>
    </row>
    <row r="42" spans="1:4">
      <c r="A42" s="42"/>
      <c r="B42" s="42"/>
      <c r="C42" s="42"/>
      <c r="D42" s="42"/>
    </row>
    <row r="43" spans="1:4">
      <c r="A43" s="42"/>
      <c r="B43" s="42"/>
      <c r="C43" s="42"/>
      <c r="D43" s="42"/>
    </row>
    <row r="44" spans="1:4">
      <c r="A44" s="42"/>
      <c r="B44" s="42"/>
      <c r="C44" s="42"/>
      <c r="D44" s="42"/>
    </row>
    <row r="45" spans="1:4">
      <c r="A45" s="42"/>
      <c r="B45" s="42"/>
      <c r="C45" s="42"/>
      <c r="D45" s="42"/>
    </row>
    <row r="46" spans="1:4">
      <c r="A46" s="42"/>
      <c r="B46" s="42"/>
      <c r="C46" s="42"/>
      <c r="D46" s="42"/>
    </row>
    <row r="47" spans="1:4">
      <c r="A47" s="42"/>
      <c r="B47" s="42"/>
      <c r="C47" s="42"/>
      <c r="D47" s="42"/>
    </row>
    <row r="48" spans="1:4">
      <c r="A48" s="42"/>
      <c r="B48" s="42"/>
      <c r="C48" s="42"/>
      <c r="D48" s="42"/>
    </row>
    <row r="49" spans="1:4">
      <c r="A49" s="42"/>
      <c r="B49" s="42"/>
      <c r="C49" s="42"/>
      <c r="D49" s="42"/>
    </row>
    <row r="50" spans="1:4">
      <c r="A50" s="42"/>
      <c r="B50" s="42"/>
      <c r="C50" s="42"/>
      <c r="D50" s="42"/>
    </row>
    <row r="51" spans="1:4">
      <c r="A51" s="42"/>
      <c r="B51" s="42"/>
      <c r="C51" s="42"/>
      <c r="D51" s="42"/>
    </row>
    <row r="52" spans="1:4">
      <c r="A52" s="42"/>
      <c r="B52" s="42"/>
      <c r="C52" s="42"/>
      <c r="D52" s="42"/>
    </row>
    <row r="53" spans="1:4">
      <c r="A53" s="42"/>
      <c r="B53" s="42"/>
      <c r="C53" s="42"/>
      <c r="D53" s="42"/>
    </row>
    <row r="54" spans="1:4" ht="15.6">
      <c r="A54" s="34" t="s">
        <v>107</v>
      </c>
      <c r="B54" s="49"/>
      <c r="C54" s="50"/>
      <c r="D54" s="42"/>
    </row>
    <row r="55" spans="1:4" ht="74.25">
      <c r="A55" s="51" t="s">
        <v>359</v>
      </c>
      <c r="B55" s="51" t="s">
        <v>360</v>
      </c>
      <c r="C55" s="32"/>
      <c r="D55" s="42"/>
    </row>
    <row r="56" spans="1:4" ht="74.25">
      <c r="A56" s="51" t="s">
        <v>361</v>
      </c>
      <c r="B56" s="51" t="s">
        <v>362</v>
      </c>
      <c r="C56" s="61"/>
      <c r="D56" s="42"/>
    </row>
    <row r="57" spans="1:4" ht="74.25">
      <c r="A57" s="51" t="s">
        <v>363</v>
      </c>
      <c r="B57" s="51" t="s">
        <v>360</v>
      </c>
      <c r="C57" s="42"/>
      <c r="D57" s="42"/>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activeCell="B8" sqref="B8"/>
    </sheetView>
  </sheetViews>
  <sheetFormatPr defaultColWidth="8.85546875" defaultRowHeight="15.6"/>
  <cols>
    <col min="1" max="1" width="48.42578125" style="20" customWidth="1"/>
    <col min="2" max="2" width="80.140625" style="20" customWidth="1"/>
    <col min="3" max="16384" width="8.85546875" style="20"/>
  </cols>
  <sheetData>
    <row r="1" spans="1:2" ht="18" thickBot="1">
      <c r="A1" s="125" t="s">
        <v>38</v>
      </c>
      <c r="B1" s="126"/>
    </row>
    <row r="2" spans="1:2" ht="16.149999999999999" thickBot="1">
      <c r="A2" s="13" t="s">
        <v>39</v>
      </c>
      <c r="B2" s="14" t="s">
        <v>40</v>
      </c>
    </row>
    <row r="3" spans="1:2">
      <c r="A3" s="88" t="s">
        <v>41</v>
      </c>
      <c r="B3" s="89"/>
    </row>
    <row r="4" spans="1:2" ht="16.149999999999999" thickBot="1">
      <c r="A4" s="90" t="str">
        <f>'1(Data)'!A56</f>
        <v>1A) Volume and coverage of available data</v>
      </c>
      <c r="B4" s="90" t="str">
        <f>'1(Data)'!B56</f>
        <v>Note that a new method has been used to calculate these statistics in order to increase robustness, replicability and standardisation across periods. For this reason, numbers between this quarter and previous reports are not equivalent.
Reporting regions used: EMODnet Biology reporting regions, obtained from marineregions.org
Numbers continue to increase in good quantities relative to know data data sources, especially in areas historically lower in number (e.g. black sea), as a result of focus on these regions.</v>
      </c>
    </row>
    <row r="5" spans="1:2" ht="16.149999999999999" thickBot="1">
      <c r="A5" s="90" t="str">
        <f>'1(Data)'!A57</f>
        <v>1B) Usage of data in this quarter</v>
      </c>
      <c r="B5" s="90" t="str">
        <f>'1(Data)'!B57</f>
        <v>Overall downloads of data lower than previous quarters - reason unknown as no correlating factors identified. Conversely, WMS requests are significantly higher, may be driven by external use of the services by OSPAR, ICES web mappers.</v>
      </c>
    </row>
    <row r="6" spans="1:2" ht="27" thickBot="1">
      <c r="A6" s="91" t="s">
        <v>42</v>
      </c>
      <c r="B6" s="92"/>
    </row>
    <row r="7" spans="1:2" ht="106.15" thickBot="1">
      <c r="A7" s="92" t="str">
        <f>'2(Products)'!A70</f>
        <v>2A) Volume and coverage of available data products</v>
      </c>
      <c r="B7" s="92" t="str">
        <f>'2(Products)'!B70</f>
        <v>Note that a new method has been used to calculate these statistics in order to increase robustness, replicability and standardisation across periods. For this reason, numbers between this quarter and previous reports are not comparable.
Reporting regions used: EMODnet Biology reporting regions, obtained from marineregions.org. This is the first month we have used these new regions.
3 new habitat maps from survey added during this reporting round.</v>
      </c>
    </row>
    <row r="8" spans="1:2" ht="53.45" thickBot="1">
      <c r="A8" s="92" t="str">
        <f>'2(Products)'!A71</f>
        <v>2B) Usage of data products in this quarter</v>
      </c>
      <c r="B8" s="92" t="str">
        <f>'2(Products)'!B71</f>
        <v>Significant reduction in download of products across the board. Reasons uncertain (no change in site or service), but follows trend with habitat point data.
Note that map visualisations and WMS requets are pooled across the entire service.
Statistics marked with an asterisk * or dagger † symbol were grouped together in the previous reporting period, therefore the trend is presented here as total of each group against the previous quarter.</v>
      </c>
    </row>
    <row r="9" spans="1:2" ht="30.6" customHeight="1" thickBot="1">
      <c r="A9" s="93" t="str">
        <f>'3(Data providers)'!A28</f>
        <v>3) Organisations supplying/ approached to supply data and data products</v>
      </c>
      <c r="B9" s="93" t="str">
        <f>'3(Data providers)'!B28</f>
        <v>32 datasets or data products acquired in this quarter from 5 organisations. 3 of these are in addition to the data promised as part of the technical proposal, as indicated in the additional column we have provided. File size is not calculated until data has been processed and submitted to JNCC for publication.</v>
      </c>
    </row>
    <row r="10" spans="1:2" ht="16.149999999999999" thickBot="1">
      <c r="A10" s="94" t="str">
        <f>'4(Web services)'!A15</f>
        <v>4) Online 'Web' interfaces to access or view data</v>
      </c>
      <c r="B10" s="94" t="str">
        <f>'4(Web services)'!B15</f>
        <v>no changes since last quarter.</v>
      </c>
    </row>
    <row r="11" spans="1:2" ht="27" thickBot="1">
      <c r="A11" s="93" t="str">
        <f>'5(User stats)&amp;6(Use case stats)'!A115</f>
        <v>5) Statistics on information volunteered through download forms</v>
      </c>
      <c r="B11" s="93" t="str">
        <f>'5(User stats)&amp;6(Use case stats)'!B115</f>
        <v>Marginally higher academic proportion this reporting round compared to previous reporting rounds. Regional statistics remain consistent.</v>
      </c>
    </row>
    <row r="12" spans="1:2" ht="16.149999999999999" thickBot="1">
      <c r="A12" s="94" t="str">
        <f>'5(User stats)&amp;6(Use case stats)'!A116</f>
        <v>6) Published use cases</v>
      </c>
      <c r="B12" s="94" t="str">
        <f>'5(User stats)&amp;6(Use case stats)'!B116</f>
        <v>Problems with Grafana mean that this information was not available for this reporting quarter</v>
      </c>
    </row>
    <row r="13" spans="1:2" ht="16.149999999999999" thickBot="1">
      <c r="A13" s="93" t="str">
        <f>'8(User friendliness)'!A19</f>
        <v>8) Technical monitoring</v>
      </c>
      <c r="B13" s="93" t="str">
        <f>'8(User friendliness)'!B19</f>
        <v>acceptable response time, better than last quarter.</v>
      </c>
    </row>
    <row r="14" spans="1:2" ht="16.149999999999999" thickBot="1">
      <c r="A14" s="93" t="str">
        <f>'9-10-11(User stats)'!A55</f>
        <v>9) Visibility &amp; analytics for web pages</v>
      </c>
      <c r="B14" s="93" t="str">
        <f>'9-10-11(User stats)'!B55</f>
        <v>problems with Grafana mean that we only have information for a single web page.</v>
      </c>
    </row>
    <row r="15" spans="1:2" ht="16.149999999999999" thickBot="1">
      <c r="A15" s="94" t="str">
        <f>'9-10-11(User stats)'!A56</f>
        <v>10) Visibility &amp; analytics for web sections</v>
      </c>
      <c r="B15" s="94" t="str">
        <f>'9-10-11(User stats)'!B56</f>
        <v>problems with Grafana mean that we have no information for this quarter.</v>
      </c>
    </row>
    <row r="16" spans="1:2" ht="16.149999999999999" thickBot="1">
      <c r="A16" s="93" t="str">
        <f>'9-10-11(User stats)'!A57</f>
        <v>11) Average visit duration for web pages</v>
      </c>
      <c r="B16" s="93" t="str">
        <f>'9-10-11(User stats)'!B57</f>
        <v>problems with Grafana mean that we only have information for a single web page.</v>
      </c>
    </row>
    <row r="17" spans="1:1">
      <c r="A17" s="15"/>
    </row>
    <row r="18" spans="1:1">
      <c r="A18" s="1"/>
    </row>
    <row r="19" spans="1:1">
      <c r="A19" s="1"/>
    </row>
    <row r="20" spans="1:1">
      <c r="A20" s="1"/>
    </row>
    <row r="21" spans="1:1">
      <c r="A21" s="1"/>
    </row>
    <row r="22" spans="1:1">
      <c r="A22" s="1"/>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7"/>
  <sheetViews>
    <sheetView tabSelected="1" topLeftCell="A50" zoomScale="85" zoomScaleNormal="85" workbookViewId="0">
      <selection activeCell="B57" sqref="B57"/>
    </sheetView>
  </sheetViews>
  <sheetFormatPr defaultColWidth="9.140625" defaultRowHeight="15.6"/>
  <cols>
    <col min="1" max="1" width="29" style="31" customWidth="1"/>
    <col min="2" max="2" width="16.5703125" style="31" customWidth="1"/>
    <col min="3" max="3" width="14.42578125" style="31" customWidth="1"/>
    <col min="4" max="4" width="16.5703125" style="31" customWidth="1"/>
    <col min="5" max="5" width="17.85546875" style="31" customWidth="1"/>
    <col min="6" max="6" width="16.140625" style="31" customWidth="1"/>
    <col min="7" max="7" width="14.85546875" style="31" customWidth="1"/>
    <col min="8" max="8" width="15" style="31" customWidth="1"/>
    <col min="9" max="9" width="16.42578125" style="31" customWidth="1"/>
    <col min="10" max="10" width="13" style="31" customWidth="1"/>
    <col min="11" max="11" width="18.85546875" style="31" customWidth="1"/>
    <col min="12" max="13" width="14.140625" style="31" customWidth="1"/>
    <col min="14" max="14" width="15.140625" style="31" customWidth="1"/>
    <col min="15" max="18" width="16.140625" style="31" customWidth="1"/>
    <col min="19" max="19" width="16.5703125" style="31" customWidth="1"/>
    <col min="20" max="20" width="20" style="31" customWidth="1"/>
    <col min="21" max="21" width="12.140625" style="31" bestFit="1" customWidth="1"/>
    <col min="22" max="22" width="9.140625" style="31"/>
    <col min="23" max="23" width="10.140625" style="31" customWidth="1"/>
    <col min="24" max="24" width="12" style="31" customWidth="1"/>
    <col min="25" max="16384" width="9.140625" style="31"/>
  </cols>
  <sheetData>
    <row r="1" spans="1:19" ht="17.45">
      <c r="A1" s="30" t="s">
        <v>43</v>
      </c>
    </row>
    <row r="2" spans="1:19" s="32" customFormat="1">
      <c r="A2" s="17" t="s">
        <v>44</v>
      </c>
    </row>
    <row r="3" spans="1:19" s="33" customFormat="1" ht="15">
      <c r="A3" s="17" t="s">
        <v>45</v>
      </c>
    </row>
    <row r="4" spans="1:19" s="35" customFormat="1">
      <c r="A4" s="34" t="s">
        <v>46</v>
      </c>
    </row>
    <row r="5" spans="1:19" ht="32.25" customHeight="1">
      <c r="A5" s="36" t="s">
        <v>47</v>
      </c>
      <c r="B5" s="36" t="s">
        <v>48</v>
      </c>
      <c r="C5" s="36" t="s">
        <v>49</v>
      </c>
      <c r="H5" s="37"/>
      <c r="I5" s="37"/>
      <c r="J5" s="37"/>
      <c r="K5" s="37"/>
      <c r="L5" s="37"/>
      <c r="M5" s="37"/>
      <c r="N5" s="37"/>
      <c r="O5" s="37"/>
      <c r="P5" s="37"/>
      <c r="Q5" s="37"/>
      <c r="R5" s="37"/>
      <c r="S5" s="37"/>
    </row>
    <row r="6" spans="1:19" ht="42" customHeight="1">
      <c r="A6" s="38" t="s">
        <v>50</v>
      </c>
      <c r="B6" s="38" t="s">
        <v>51</v>
      </c>
      <c r="C6" s="38" t="s">
        <v>52</v>
      </c>
      <c r="E6" s="37"/>
      <c r="F6" s="37"/>
      <c r="G6" s="37"/>
      <c r="H6" s="37"/>
      <c r="I6" s="37"/>
      <c r="J6" s="37"/>
      <c r="K6" s="37"/>
      <c r="L6" s="37"/>
      <c r="M6" s="37"/>
      <c r="N6" s="37"/>
      <c r="O6" s="37"/>
      <c r="P6" s="37"/>
      <c r="Q6" s="37"/>
      <c r="R6" s="37"/>
      <c r="S6" s="37"/>
    </row>
    <row r="8" spans="1:19" ht="75">
      <c r="A8" s="29" t="s">
        <v>53</v>
      </c>
      <c r="B8" s="39" t="s">
        <v>54</v>
      </c>
      <c r="C8" s="39" t="s">
        <v>55</v>
      </c>
      <c r="D8" s="39" t="s">
        <v>56</v>
      </c>
      <c r="E8" s="39" t="s">
        <v>57</v>
      </c>
    </row>
    <row r="9" spans="1:19" ht="43.15">
      <c r="A9" s="118" t="s">
        <v>58</v>
      </c>
      <c r="B9" s="41">
        <v>477505</v>
      </c>
      <c r="C9" s="41">
        <v>476236</v>
      </c>
      <c r="D9" s="103">
        <f>(B9-C9)/B9</f>
        <v>2.6575637951435065E-3</v>
      </c>
      <c r="E9" s="41">
        <f>1349754880/1000/1000/1000</f>
        <v>1.3497548799999999</v>
      </c>
    </row>
    <row r="10" spans="1:19">
      <c r="A10" s="40"/>
      <c r="B10" s="41"/>
      <c r="C10" s="41"/>
      <c r="D10" s="41"/>
      <c r="E10" s="41"/>
    </row>
    <row r="11" spans="1:19">
      <c r="A11" s="40"/>
      <c r="B11" s="41"/>
      <c r="C11" s="41"/>
      <c r="D11" s="41"/>
      <c r="E11" s="41"/>
    </row>
    <row r="12" spans="1:19">
      <c r="A12" s="40"/>
      <c r="B12" s="41"/>
      <c r="C12" s="41"/>
      <c r="D12" s="41"/>
      <c r="E12" s="41"/>
    </row>
    <row r="13" spans="1:19">
      <c r="A13" s="40"/>
      <c r="B13" s="41"/>
      <c r="C13" s="41"/>
      <c r="D13" s="41"/>
      <c r="E13" s="41"/>
    </row>
    <row r="14" spans="1:19">
      <c r="A14" s="40"/>
      <c r="B14" s="41"/>
      <c r="C14" s="41"/>
      <c r="D14" s="41"/>
      <c r="E14" s="41"/>
    </row>
    <row r="15" spans="1:19">
      <c r="A15" s="40"/>
      <c r="B15" s="41"/>
      <c r="C15" s="41"/>
      <c r="D15" s="41"/>
      <c r="E15" s="41"/>
    </row>
    <row r="16" spans="1:19">
      <c r="A16" s="40"/>
      <c r="B16" s="41"/>
      <c r="C16" s="41"/>
      <c r="D16" s="41"/>
      <c r="E16" s="41"/>
    </row>
    <row r="17" spans="1:19" s="42" customFormat="1" ht="14.45"/>
    <row r="18" spans="1:19" s="42" customFormat="1" ht="17.45">
      <c r="A18" s="36" t="s">
        <v>59</v>
      </c>
      <c r="B18" s="130" t="s">
        <v>60</v>
      </c>
      <c r="C18" s="131"/>
      <c r="D18" s="131"/>
      <c r="E18" s="131"/>
      <c r="F18" s="131"/>
      <c r="G18" s="131"/>
      <c r="H18" s="131"/>
      <c r="I18" s="131"/>
      <c r="J18" s="131"/>
      <c r="K18" s="131"/>
      <c r="L18" s="131"/>
      <c r="M18" s="131"/>
      <c r="N18" s="131"/>
      <c r="O18" s="131"/>
      <c r="P18" s="131"/>
      <c r="Q18" s="131"/>
      <c r="R18" s="131"/>
      <c r="S18" s="131"/>
    </row>
    <row r="19" spans="1:19" s="42" customFormat="1" ht="93.6" customHeight="1">
      <c r="A19" s="38" t="s">
        <v>52</v>
      </c>
      <c r="B19" s="127" t="s">
        <v>61</v>
      </c>
      <c r="C19" s="129"/>
      <c r="D19" s="132" t="s">
        <v>62</v>
      </c>
      <c r="E19" s="133"/>
      <c r="F19" s="127" t="s">
        <v>63</v>
      </c>
      <c r="G19" s="129"/>
      <c r="H19" s="127" t="s">
        <v>64</v>
      </c>
      <c r="I19" s="129"/>
      <c r="J19" s="127" t="s">
        <v>65</v>
      </c>
      <c r="K19" s="129"/>
      <c r="L19" s="127" t="s">
        <v>66</v>
      </c>
      <c r="M19" s="129"/>
      <c r="N19" s="132" t="s">
        <v>67</v>
      </c>
      <c r="O19" s="133"/>
      <c r="P19" s="132" t="s">
        <v>68</v>
      </c>
      <c r="Q19" s="133"/>
      <c r="R19" s="132" t="s">
        <v>69</v>
      </c>
      <c r="S19" s="133"/>
    </row>
    <row r="20" spans="1:19" s="42" customFormat="1" ht="75">
      <c r="A20" s="29" t="s">
        <v>53</v>
      </c>
      <c r="B20" s="27" t="s">
        <v>70</v>
      </c>
      <c r="C20" s="27" t="s">
        <v>71</v>
      </c>
      <c r="D20" s="27" t="s">
        <v>70</v>
      </c>
      <c r="E20" s="27" t="s">
        <v>71</v>
      </c>
      <c r="F20" s="27" t="s">
        <v>70</v>
      </c>
      <c r="G20" s="27" t="s">
        <v>71</v>
      </c>
      <c r="H20" s="27" t="s">
        <v>70</v>
      </c>
      <c r="I20" s="27" t="s">
        <v>71</v>
      </c>
      <c r="J20" s="27" t="s">
        <v>70</v>
      </c>
      <c r="K20" s="27" t="s">
        <v>71</v>
      </c>
      <c r="L20" s="27" t="s">
        <v>70</v>
      </c>
      <c r="M20" s="27" t="s">
        <v>71</v>
      </c>
      <c r="N20" s="27" t="s">
        <v>70</v>
      </c>
      <c r="O20" s="27" t="s">
        <v>71</v>
      </c>
      <c r="P20" s="27" t="s">
        <v>70</v>
      </c>
      <c r="Q20" s="27" t="s">
        <v>71</v>
      </c>
      <c r="R20" s="27" t="s">
        <v>70</v>
      </c>
      <c r="S20" s="27" t="s">
        <v>71</v>
      </c>
    </row>
    <row r="21" spans="1:19" s="42" customFormat="1" ht="43.15">
      <c r="A21" s="118" t="s">
        <v>58</v>
      </c>
      <c r="B21" s="31">
        <v>196189</v>
      </c>
      <c r="C21" s="43">
        <v>115</v>
      </c>
      <c r="D21" s="31">
        <v>3091</v>
      </c>
      <c r="E21" s="43">
        <v>0</v>
      </c>
      <c r="F21" s="31">
        <v>116667</v>
      </c>
      <c r="G21" s="43">
        <v>0</v>
      </c>
      <c r="H21" s="31">
        <v>5447</v>
      </c>
      <c r="I21" s="43">
        <v>1062</v>
      </c>
      <c r="J21" s="31">
        <v>45219</v>
      </c>
      <c r="K21" s="43">
        <v>0</v>
      </c>
      <c r="L21" s="31">
        <v>110892</v>
      </c>
      <c r="M21" s="43">
        <v>92</v>
      </c>
      <c r="N21" s="43">
        <v>0</v>
      </c>
      <c r="O21" s="43">
        <v>0</v>
      </c>
      <c r="P21" s="43">
        <v>0</v>
      </c>
      <c r="Q21" s="43">
        <v>0</v>
      </c>
      <c r="R21" s="43">
        <v>0</v>
      </c>
      <c r="S21" s="43">
        <v>0</v>
      </c>
    </row>
    <row r="22" spans="1:19" s="42" customFormat="1" ht="15">
      <c r="A22" s="40"/>
      <c r="B22" s="43"/>
      <c r="C22" s="43"/>
      <c r="D22" s="43"/>
      <c r="E22" s="43"/>
      <c r="F22" s="43"/>
      <c r="G22" s="43"/>
      <c r="H22" s="43"/>
      <c r="I22" s="43"/>
      <c r="J22" s="43"/>
      <c r="K22" s="43"/>
      <c r="L22" s="43"/>
      <c r="M22" s="43"/>
      <c r="N22" s="43"/>
      <c r="O22" s="43"/>
      <c r="P22" s="43"/>
      <c r="Q22" s="43"/>
      <c r="R22" s="43"/>
      <c r="S22" s="43"/>
    </row>
    <row r="23" spans="1:19" s="42" customFormat="1" ht="15">
      <c r="A23" s="40"/>
      <c r="B23" s="43"/>
      <c r="C23" s="43"/>
      <c r="D23" s="43"/>
      <c r="E23" s="43"/>
      <c r="F23" s="43"/>
      <c r="G23" s="43"/>
      <c r="H23" s="43"/>
      <c r="I23" s="43"/>
      <c r="J23" s="43"/>
      <c r="K23" s="43"/>
      <c r="L23" s="43"/>
      <c r="M23" s="43"/>
      <c r="N23" s="43"/>
      <c r="O23" s="43"/>
      <c r="P23" s="43"/>
      <c r="Q23" s="43"/>
      <c r="R23" s="43"/>
      <c r="S23" s="43"/>
    </row>
    <row r="24" spans="1:19" s="42" customFormat="1" ht="15">
      <c r="A24" s="40"/>
      <c r="B24" s="43"/>
      <c r="C24" s="43"/>
      <c r="D24" s="43"/>
      <c r="E24" s="43"/>
      <c r="F24" s="43"/>
      <c r="G24" s="43"/>
      <c r="H24" s="43"/>
      <c r="I24" s="43"/>
      <c r="J24" s="43"/>
      <c r="K24" s="43"/>
      <c r="L24" s="43"/>
      <c r="M24" s="43"/>
      <c r="N24" s="43"/>
      <c r="O24" s="43"/>
      <c r="P24" s="43"/>
      <c r="Q24" s="43"/>
      <c r="R24" s="43"/>
      <c r="S24" s="43"/>
    </row>
    <row r="25" spans="1:19" s="42" customFormat="1" ht="15">
      <c r="A25" s="40"/>
      <c r="B25" s="43"/>
      <c r="C25" s="43"/>
      <c r="D25" s="43"/>
      <c r="E25" s="43"/>
      <c r="F25" s="43"/>
      <c r="G25" s="43"/>
      <c r="H25" s="43"/>
      <c r="I25" s="43"/>
      <c r="J25" s="43"/>
      <c r="K25" s="43"/>
      <c r="L25" s="43"/>
      <c r="M25" s="43"/>
      <c r="N25" s="43"/>
      <c r="O25" s="43"/>
      <c r="P25" s="43"/>
      <c r="Q25" s="43"/>
      <c r="R25" s="43"/>
      <c r="S25" s="43"/>
    </row>
    <row r="26" spans="1:19" s="42" customFormat="1" ht="15">
      <c r="A26" s="40"/>
      <c r="B26" s="43"/>
      <c r="C26" s="43"/>
      <c r="D26" s="43"/>
      <c r="E26" s="43"/>
      <c r="F26" s="43"/>
      <c r="G26" s="43"/>
      <c r="H26" s="43"/>
      <c r="I26" s="43"/>
      <c r="J26" s="43"/>
      <c r="K26" s="43"/>
      <c r="L26" s="43"/>
      <c r="M26" s="43"/>
      <c r="N26" s="43"/>
      <c r="O26" s="43"/>
      <c r="P26" s="43"/>
      <c r="Q26" s="43"/>
      <c r="R26" s="43"/>
      <c r="S26" s="43"/>
    </row>
    <row r="27" spans="1:19" s="42" customFormat="1" ht="15">
      <c r="A27" s="40"/>
      <c r="B27" s="43"/>
      <c r="C27" s="43"/>
      <c r="D27" s="43"/>
      <c r="E27" s="43"/>
      <c r="F27" s="43"/>
      <c r="G27" s="43"/>
      <c r="H27" s="43"/>
      <c r="I27" s="43"/>
      <c r="J27" s="43"/>
      <c r="K27" s="43"/>
      <c r="L27" s="43"/>
      <c r="M27" s="43"/>
      <c r="N27" s="43"/>
      <c r="O27" s="43"/>
      <c r="P27" s="43"/>
      <c r="Q27" s="43"/>
      <c r="R27" s="43"/>
      <c r="S27" s="43"/>
    </row>
    <row r="28" spans="1:19" s="42" customFormat="1" ht="15">
      <c r="A28" s="40"/>
      <c r="B28" s="43"/>
      <c r="C28" s="43"/>
      <c r="D28" s="43"/>
      <c r="E28" s="43"/>
      <c r="F28" s="43"/>
      <c r="G28" s="43"/>
      <c r="H28" s="43"/>
      <c r="I28" s="43"/>
      <c r="J28" s="43"/>
      <c r="K28" s="43"/>
      <c r="L28" s="43"/>
      <c r="M28" s="43"/>
      <c r="N28" s="43"/>
      <c r="O28" s="43"/>
      <c r="P28" s="43"/>
      <c r="Q28" s="43"/>
      <c r="R28" s="43"/>
      <c r="S28" s="43"/>
    </row>
    <row r="29" spans="1:19" s="45" customFormat="1" ht="15">
      <c r="A29" s="44" t="s">
        <v>72</v>
      </c>
    </row>
    <row r="30" spans="1:19">
      <c r="A30" s="28" t="s">
        <v>73</v>
      </c>
      <c r="B30" s="45"/>
      <c r="C30" s="45"/>
      <c r="D30" s="45"/>
      <c r="E30" s="45"/>
      <c r="F30" s="45"/>
      <c r="G30" s="45"/>
    </row>
    <row r="31" spans="1:19">
      <c r="A31" s="28" t="s">
        <v>74</v>
      </c>
      <c r="B31" s="45"/>
      <c r="C31" s="45"/>
      <c r="D31" s="45"/>
      <c r="E31" s="45"/>
      <c r="F31" s="45"/>
      <c r="G31" s="45"/>
    </row>
    <row r="32" spans="1:19">
      <c r="A32" s="28" t="s">
        <v>75</v>
      </c>
      <c r="B32" s="45"/>
      <c r="C32" s="45"/>
      <c r="D32" s="45"/>
      <c r="E32" s="45"/>
      <c r="F32" s="45"/>
      <c r="G32" s="45"/>
    </row>
    <row r="33" spans="1:20">
      <c r="A33" s="28" t="s">
        <v>76</v>
      </c>
      <c r="B33" s="45"/>
      <c r="C33" s="45"/>
      <c r="D33" s="45"/>
      <c r="E33" s="45"/>
      <c r="F33" s="45"/>
      <c r="G33" s="45"/>
    </row>
    <row r="34" spans="1:20">
      <c r="A34" s="28" t="s">
        <v>77</v>
      </c>
      <c r="B34" s="45"/>
      <c r="C34" s="45"/>
      <c r="D34" s="45"/>
      <c r="E34" s="45"/>
      <c r="F34" s="45"/>
      <c r="G34" s="45"/>
    </row>
    <row r="35" spans="1:20">
      <c r="A35" s="28" t="s">
        <v>78</v>
      </c>
      <c r="B35" s="45"/>
      <c r="C35" s="45"/>
      <c r="D35" s="45"/>
      <c r="E35" s="45"/>
      <c r="F35" s="45"/>
      <c r="G35" s="45"/>
    </row>
    <row r="36" spans="1:20">
      <c r="A36" s="102" t="s">
        <v>79</v>
      </c>
      <c r="B36" s="45"/>
      <c r="C36" s="45"/>
      <c r="D36" s="45"/>
      <c r="E36" s="45"/>
      <c r="F36" s="45"/>
      <c r="G36" s="45"/>
    </row>
    <row r="37" spans="1:20">
      <c r="A37" s="28" t="s">
        <v>80</v>
      </c>
    </row>
    <row r="38" spans="1:20">
      <c r="A38" s="99"/>
    </row>
    <row r="39" spans="1:20">
      <c r="A39" s="28"/>
      <c r="B39" s="45"/>
      <c r="C39" s="45"/>
      <c r="D39" s="45"/>
      <c r="E39" s="45"/>
      <c r="F39" s="45"/>
      <c r="G39" s="45"/>
    </row>
    <row r="40" spans="1:20" s="35" customFormat="1">
      <c r="A40" s="34" t="s">
        <v>81</v>
      </c>
    </row>
    <row r="41" spans="1:20" ht="45">
      <c r="A41" s="46" t="s">
        <v>47</v>
      </c>
      <c r="B41" s="36" t="s">
        <v>48</v>
      </c>
      <c r="C41" s="36" t="s">
        <v>82</v>
      </c>
      <c r="J41" s="45"/>
      <c r="K41" s="45"/>
      <c r="L41" s="45"/>
      <c r="M41" s="45"/>
      <c r="N41" s="45"/>
      <c r="O41" s="45"/>
      <c r="P41" s="45"/>
      <c r="Q41" s="45"/>
      <c r="R41" s="45"/>
      <c r="S41" s="45"/>
      <c r="T41" s="37"/>
    </row>
    <row r="42" spans="1:20" ht="30">
      <c r="A42" s="38" t="s">
        <v>50</v>
      </c>
      <c r="B42" s="38" t="s">
        <v>51</v>
      </c>
      <c r="C42" s="43" t="s">
        <v>83</v>
      </c>
      <c r="J42" s="45"/>
      <c r="K42" s="45"/>
      <c r="L42" s="45"/>
      <c r="M42" s="45"/>
      <c r="N42" s="45"/>
      <c r="O42" s="45"/>
      <c r="P42" s="45"/>
      <c r="Q42" s="45"/>
      <c r="R42" s="45"/>
    </row>
    <row r="43" spans="1:20" ht="15.6" customHeight="1">
      <c r="C43" s="127" t="s">
        <v>84</v>
      </c>
      <c r="D43" s="128"/>
      <c r="E43" s="128"/>
      <c r="F43" s="128"/>
      <c r="G43" s="129"/>
      <c r="H43" s="127" t="s">
        <v>85</v>
      </c>
      <c r="I43" s="128"/>
      <c r="J43" s="128"/>
      <c r="K43" s="128"/>
      <c r="L43" s="128"/>
      <c r="M43" s="128"/>
      <c r="N43" s="128"/>
      <c r="O43" s="128"/>
      <c r="P43" s="128"/>
      <c r="Q43" s="128"/>
      <c r="R43" s="129"/>
    </row>
    <row r="44" spans="1:20" ht="75">
      <c r="A44" s="29" t="s">
        <v>86</v>
      </c>
      <c r="B44" s="29" t="s">
        <v>87</v>
      </c>
      <c r="C44" s="27" t="s">
        <v>88</v>
      </c>
      <c r="D44" s="27" t="s">
        <v>89</v>
      </c>
      <c r="E44" s="27" t="s">
        <v>90</v>
      </c>
      <c r="F44" s="27" t="s">
        <v>91</v>
      </c>
      <c r="G44" s="47" t="s">
        <v>92</v>
      </c>
      <c r="H44" s="27" t="s">
        <v>93</v>
      </c>
      <c r="I44" s="27" t="s">
        <v>94</v>
      </c>
      <c r="J44" s="47" t="s">
        <v>95</v>
      </c>
      <c r="K44" s="27" t="s">
        <v>96</v>
      </c>
      <c r="L44" s="27" t="s">
        <v>97</v>
      </c>
      <c r="M44" s="47" t="s">
        <v>98</v>
      </c>
      <c r="N44" s="27" t="s">
        <v>99</v>
      </c>
      <c r="O44" s="27" t="s">
        <v>100</v>
      </c>
      <c r="P44" s="98"/>
      <c r="Q44" s="98"/>
      <c r="R44" s="47" t="s">
        <v>101</v>
      </c>
    </row>
    <row r="45" spans="1:20" ht="43.15">
      <c r="A45" s="118" t="s">
        <v>58</v>
      </c>
      <c r="C45" s="119">
        <v>356710</v>
      </c>
      <c r="D45">
        <v>43.203929692000003</v>
      </c>
      <c r="E45" s="119">
        <v>23565652</v>
      </c>
      <c r="F45" s="119">
        <v>27389408</v>
      </c>
      <c r="G45" s="110">
        <f>(E45-F45)/F45</f>
        <v>-0.13960710651358366</v>
      </c>
      <c r="H45">
        <v>906802</v>
      </c>
      <c r="I45" s="119">
        <v>887334</v>
      </c>
      <c r="J45" s="110">
        <f>(H45-I45)/I45</f>
        <v>2.1939878332172553E-2</v>
      </c>
      <c r="K45" s="119">
        <v>2674831</v>
      </c>
      <c r="L45" s="119">
        <v>1560933</v>
      </c>
      <c r="M45" s="110">
        <f>(K45-L45)/L45</f>
        <v>0.71361038558349399</v>
      </c>
      <c r="N45">
        <v>135</v>
      </c>
      <c r="O45" s="43">
        <v>248</v>
      </c>
      <c r="P45" s="43"/>
      <c r="Q45" s="43"/>
      <c r="R45" s="110">
        <f>(N45-O45)/O45</f>
        <v>-0.45564516129032256</v>
      </c>
    </row>
    <row r="46" spans="1:20">
      <c r="A46" s="43"/>
      <c r="B46" s="43"/>
      <c r="C46" s="43" t="s">
        <v>102</v>
      </c>
      <c r="D46" s="43"/>
      <c r="E46" s="43" t="s">
        <v>102</v>
      </c>
      <c r="F46" s="43" t="s">
        <v>102</v>
      </c>
      <c r="G46" s="43"/>
      <c r="H46" s="43"/>
      <c r="I46" s="43"/>
      <c r="J46" s="43"/>
      <c r="K46" s="43"/>
      <c r="L46" s="43"/>
      <c r="M46" s="43"/>
      <c r="N46" s="43"/>
      <c r="O46" s="43"/>
      <c r="P46" s="43"/>
      <c r="Q46" s="43"/>
      <c r="R46" s="43"/>
    </row>
    <row r="47" spans="1:20">
      <c r="A47" s="43"/>
      <c r="B47" s="43"/>
      <c r="C47" s="43" t="s">
        <v>102</v>
      </c>
      <c r="D47" s="43"/>
      <c r="E47" s="43" t="s">
        <v>102</v>
      </c>
      <c r="F47" s="43" t="s">
        <v>102</v>
      </c>
      <c r="G47" s="43"/>
      <c r="H47" s="43"/>
      <c r="I47" s="43"/>
      <c r="J47" s="43"/>
      <c r="K47" s="43"/>
      <c r="L47" s="43"/>
      <c r="M47" s="43"/>
      <c r="N47" s="43"/>
      <c r="O47" s="43"/>
      <c r="P47" s="43"/>
      <c r="Q47" s="43"/>
      <c r="R47" s="43"/>
    </row>
    <row r="48" spans="1:20" ht="14.1" customHeight="1">
      <c r="A48" s="28" t="s">
        <v>103</v>
      </c>
      <c r="B48" s="48"/>
      <c r="C48" s="48"/>
      <c r="D48" s="48"/>
      <c r="E48" s="48"/>
      <c r="F48" s="48"/>
      <c r="G48" s="48"/>
      <c r="H48" s="48"/>
      <c r="I48" s="48"/>
      <c r="J48" s="48"/>
      <c r="K48" s="48"/>
      <c r="L48" s="48"/>
      <c r="M48" s="48"/>
      <c r="N48" s="48"/>
      <c r="O48" s="48"/>
      <c r="P48" s="48"/>
      <c r="Q48" s="48"/>
      <c r="R48" s="48"/>
    </row>
    <row r="49" spans="1:3" s="45" customFormat="1" ht="15">
      <c r="A49" s="28" t="s">
        <v>104</v>
      </c>
      <c r="B49" s="28"/>
      <c r="C49" s="28"/>
    </row>
    <row r="50" spans="1:3" s="45" customFormat="1" ht="15">
      <c r="A50" s="28" t="s">
        <v>105</v>
      </c>
      <c r="B50" s="28"/>
      <c r="C50" s="28"/>
    </row>
    <row r="51" spans="1:3" s="45" customFormat="1" ht="15">
      <c r="A51" s="28" t="s">
        <v>106</v>
      </c>
      <c r="B51" s="28"/>
      <c r="C51" s="28"/>
    </row>
    <row r="52" spans="1:3" s="45" customFormat="1" ht="15">
      <c r="A52" s="28"/>
      <c r="B52" s="28"/>
      <c r="C52" s="28"/>
    </row>
    <row r="55" spans="1:3">
      <c r="A55" s="34" t="s">
        <v>107</v>
      </c>
      <c r="B55" s="49"/>
      <c r="C55" s="50"/>
    </row>
    <row r="56" spans="1:3" s="32" customFormat="1" ht="71.25" customHeight="1">
      <c r="A56" s="51" t="s">
        <v>108</v>
      </c>
      <c r="B56" s="51" t="s">
        <v>109</v>
      </c>
      <c r="C56" s="52"/>
    </row>
    <row r="57" spans="1:3" s="32" customFormat="1" ht="67.7" customHeight="1">
      <c r="A57" s="51" t="s">
        <v>110</v>
      </c>
      <c r="B57" s="51" t="s">
        <v>111</v>
      </c>
      <c r="C57" s="52"/>
    </row>
  </sheetData>
  <mergeCells count="12">
    <mergeCell ref="C43:G43"/>
    <mergeCell ref="H43:R43"/>
    <mergeCell ref="B18:S18"/>
    <mergeCell ref="B19:C19"/>
    <mergeCell ref="D19:E19"/>
    <mergeCell ref="F19:G19"/>
    <mergeCell ref="H19:I19"/>
    <mergeCell ref="J19:K19"/>
    <mergeCell ref="L19:M19"/>
    <mergeCell ref="N19:O19"/>
    <mergeCell ref="P19:Q19"/>
    <mergeCell ref="R19:S19"/>
  </mergeCells>
  <pageMargins left="0.70866141732283472" right="0.70866141732283472" top="0.74803149606299213" bottom="0.74803149606299213" header="0.31496062992125984" footer="0.31496062992125984"/>
  <pageSetup paperSize="9" scale="65"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1"/>
  <sheetViews>
    <sheetView topLeftCell="A59" zoomScale="85" zoomScaleNormal="85" workbookViewId="0">
      <selection activeCell="B70" sqref="B70"/>
    </sheetView>
  </sheetViews>
  <sheetFormatPr defaultColWidth="8.85546875" defaultRowHeight="15.6"/>
  <cols>
    <col min="1" max="1" width="28.7109375" style="32" customWidth="1"/>
    <col min="2" max="2" width="38" style="32" customWidth="1"/>
    <col min="3" max="3" width="17.5703125" style="32" customWidth="1"/>
    <col min="4" max="4" width="21.42578125" style="32" customWidth="1"/>
    <col min="5" max="5" width="14.42578125" style="32" customWidth="1"/>
    <col min="6" max="6" width="14.5703125" style="32" bestFit="1" customWidth="1"/>
    <col min="7" max="7" width="22.5703125" style="32" customWidth="1"/>
    <col min="8" max="8" width="15.5703125" style="32" customWidth="1"/>
    <col min="9" max="9" width="17.85546875" style="32" customWidth="1"/>
    <col min="10" max="10" width="14.42578125" style="32" customWidth="1"/>
    <col min="11" max="11" width="15.5703125" style="32" customWidth="1"/>
    <col min="12" max="14" width="15.140625" style="32" customWidth="1"/>
    <col min="15" max="15" width="14.85546875" style="32" customWidth="1"/>
    <col min="16" max="17" width="15.140625" style="32" customWidth="1"/>
    <col min="18" max="18" width="16.140625" style="32" customWidth="1"/>
    <col min="19" max="19" width="17.5703125" style="32" customWidth="1"/>
    <col min="20" max="20" width="14.42578125" style="32" customWidth="1"/>
    <col min="21" max="21" width="17.5703125" style="32" customWidth="1"/>
    <col min="22" max="16384" width="8.85546875" style="32"/>
  </cols>
  <sheetData>
    <row r="1" spans="1:13" ht="17.45">
      <c r="A1" s="53" t="s">
        <v>112</v>
      </c>
      <c r="B1" s="53"/>
      <c r="C1" s="53"/>
      <c r="D1" s="54"/>
      <c r="E1" s="54"/>
      <c r="F1" s="54"/>
      <c r="G1" s="54"/>
      <c r="H1" s="54"/>
      <c r="I1" s="54"/>
      <c r="J1" s="54"/>
      <c r="K1" s="54"/>
      <c r="L1" s="54"/>
      <c r="M1" s="54"/>
    </row>
    <row r="2" spans="1:13" ht="17.45">
      <c r="A2" s="17" t="s">
        <v>113</v>
      </c>
      <c r="B2" s="53"/>
      <c r="C2" s="53"/>
      <c r="D2" s="54"/>
      <c r="E2" s="54"/>
      <c r="F2" s="54"/>
      <c r="G2" s="54"/>
      <c r="H2" s="54"/>
      <c r="I2" s="54"/>
      <c r="J2" s="54"/>
      <c r="K2" s="54"/>
      <c r="L2" s="54"/>
      <c r="M2" s="54"/>
    </row>
    <row r="3" spans="1:13" s="33" customFormat="1" ht="15">
      <c r="A3" s="17" t="s">
        <v>45</v>
      </c>
    </row>
    <row r="4" spans="1:13" s="35" customFormat="1">
      <c r="A4" s="34" t="s">
        <v>114</v>
      </c>
    </row>
    <row r="5" spans="1:13" ht="60" customHeight="1">
      <c r="A5" s="36" t="s">
        <v>47</v>
      </c>
      <c r="B5" s="36" t="s">
        <v>48</v>
      </c>
      <c r="C5" s="55" t="s">
        <v>115</v>
      </c>
      <c r="D5" s="55" t="s">
        <v>116</v>
      </c>
      <c r="F5" s="19"/>
      <c r="G5" s="19"/>
      <c r="H5" s="19"/>
      <c r="I5" s="19"/>
      <c r="J5" s="19"/>
      <c r="K5" s="19"/>
      <c r="L5" s="19"/>
      <c r="M5" s="19"/>
    </row>
    <row r="6" spans="1:13" ht="26.45" customHeight="1">
      <c r="A6" s="38" t="s">
        <v>50</v>
      </c>
      <c r="B6" s="38" t="s">
        <v>51</v>
      </c>
      <c r="C6" s="38">
        <f>SUMIF(D9:D21, "Internal", E9:E21)</f>
        <v>32</v>
      </c>
      <c r="D6" s="38">
        <f>SUMIF(D9:D21, "External", E9:E21)</f>
        <v>1049</v>
      </c>
      <c r="F6" s="19"/>
      <c r="G6" s="19"/>
      <c r="H6" s="19"/>
      <c r="I6" s="19"/>
      <c r="J6" s="19"/>
      <c r="K6" s="19"/>
      <c r="L6" s="19"/>
      <c r="M6" s="19"/>
    </row>
    <row r="7" spans="1:13">
      <c r="A7" s="19"/>
      <c r="B7" s="19"/>
      <c r="C7" s="19"/>
      <c r="D7" s="19"/>
      <c r="E7" s="19"/>
      <c r="F7" s="19"/>
      <c r="G7" s="19"/>
    </row>
    <row r="8" spans="1:13" ht="75">
      <c r="A8" s="29" t="s">
        <v>53</v>
      </c>
      <c r="B8" s="56" t="s">
        <v>117</v>
      </c>
      <c r="C8" s="56" t="s">
        <v>118</v>
      </c>
      <c r="D8" s="56" t="s">
        <v>119</v>
      </c>
      <c r="E8" s="57" t="s">
        <v>120</v>
      </c>
      <c r="F8" s="57" t="s">
        <v>121</v>
      </c>
      <c r="G8" s="39" t="s">
        <v>122</v>
      </c>
      <c r="H8" s="39" t="s">
        <v>123</v>
      </c>
    </row>
    <row r="9" spans="1:13" ht="29.25">
      <c r="A9" s="58" t="s">
        <v>124</v>
      </c>
      <c r="B9" s="58" t="s">
        <v>125</v>
      </c>
      <c r="C9" s="122">
        <v>43601</v>
      </c>
      <c r="D9" s="58" t="s">
        <v>126</v>
      </c>
      <c r="E9" s="59">
        <v>1</v>
      </c>
      <c r="F9" s="59">
        <v>0</v>
      </c>
      <c r="G9" s="105">
        <v>0</v>
      </c>
      <c r="H9" s="104">
        <v>1.64E-4</v>
      </c>
    </row>
    <row r="10" spans="1:13" ht="59.25">
      <c r="A10" s="58" t="s">
        <v>127</v>
      </c>
      <c r="B10" s="58" t="s">
        <v>128</v>
      </c>
      <c r="C10" s="122">
        <v>44466</v>
      </c>
      <c r="D10" s="58" t="s">
        <v>126</v>
      </c>
      <c r="E10" s="59">
        <v>7</v>
      </c>
      <c r="F10" s="59">
        <v>0</v>
      </c>
      <c r="G10" s="105">
        <v>0</v>
      </c>
      <c r="H10" s="152">
        <v>11.562972</v>
      </c>
    </row>
    <row r="11" spans="1:13" ht="74.25">
      <c r="A11" s="58" t="s">
        <v>129</v>
      </c>
      <c r="B11" s="58" t="s">
        <v>130</v>
      </c>
      <c r="C11" s="122" t="s">
        <v>131</v>
      </c>
      <c r="D11" s="58" t="s">
        <v>132</v>
      </c>
      <c r="E11" s="59">
        <v>952</v>
      </c>
      <c r="F11" s="59">
        <v>949</v>
      </c>
      <c r="G11" s="106">
        <f>3/E11</f>
        <v>3.1512605042016808E-3</v>
      </c>
      <c r="H11" s="152">
        <v>22.321128999999999</v>
      </c>
    </row>
    <row r="12" spans="1:13" ht="59.25">
      <c r="A12" s="58" t="s">
        <v>133</v>
      </c>
      <c r="B12" s="58" t="s">
        <v>134</v>
      </c>
      <c r="C12" s="58" t="s">
        <v>131</v>
      </c>
      <c r="D12" s="58" t="s">
        <v>132</v>
      </c>
      <c r="E12" s="59">
        <v>80</v>
      </c>
      <c r="F12" s="59">
        <v>0</v>
      </c>
      <c r="G12" s="105">
        <v>0</v>
      </c>
      <c r="H12" s="152">
        <v>3.7800690000000001</v>
      </c>
    </row>
    <row r="13" spans="1:13" ht="207">
      <c r="A13" s="58" t="s">
        <v>135</v>
      </c>
      <c r="B13" s="58" t="s">
        <v>136</v>
      </c>
      <c r="C13" s="58" t="s">
        <v>131</v>
      </c>
      <c r="D13" s="58" t="s">
        <v>132</v>
      </c>
      <c r="E13" s="59">
        <v>9</v>
      </c>
      <c r="F13" s="59">
        <v>0</v>
      </c>
      <c r="G13" s="105">
        <v>0</v>
      </c>
      <c r="H13" s="152">
        <v>4.2378970000000002</v>
      </c>
    </row>
    <row r="14" spans="1:13" ht="132.75">
      <c r="A14" s="58" t="s">
        <v>135</v>
      </c>
      <c r="B14" s="58" t="s">
        <v>137</v>
      </c>
      <c r="C14" s="122">
        <v>44463</v>
      </c>
      <c r="D14" s="58" t="s">
        <v>126</v>
      </c>
      <c r="E14" s="59">
        <v>5</v>
      </c>
      <c r="F14" s="59">
        <v>0</v>
      </c>
      <c r="G14" s="105">
        <v>0</v>
      </c>
      <c r="H14" s="152">
        <v>1.0202279999999999</v>
      </c>
    </row>
    <row r="15" spans="1:13" ht="88.5">
      <c r="A15" s="58" t="s">
        <v>138</v>
      </c>
      <c r="B15" s="58" t="s">
        <v>139</v>
      </c>
      <c r="C15" s="58" t="s">
        <v>131</v>
      </c>
      <c r="D15" s="58" t="s">
        <v>132</v>
      </c>
      <c r="E15" s="59">
        <v>4</v>
      </c>
      <c r="F15" s="59">
        <v>0</v>
      </c>
      <c r="G15" s="105">
        <v>0</v>
      </c>
      <c r="H15" s="150">
        <v>7.3499999999999998E-3</v>
      </c>
    </row>
    <row r="16" spans="1:13" ht="177">
      <c r="A16" s="58" t="s">
        <v>138</v>
      </c>
      <c r="B16" s="58" t="s">
        <v>140</v>
      </c>
      <c r="C16" s="122">
        <v>43594</v>
      </c>
      <c r="D16" s="58" t="s">
        <v>126</v>
      </c>
      <c r="E16" s="59">
        <v>7</v>
      </c>
      <c r="F16" s="59">
        <v>0</v>
      </c>
      <c r="G16" s="105">
        <v>0</v>
      </c>
      <c r="H16" s="152">
        <v>0.12847500000000001</v>
      </c>
    </row>
    <row r="17" spans="1:19" ht="29.25">
      <c r="A17" s="58" t="s">
        <v>141</v>
      </c>
      <c r="B17" s="58" t="s">
        <v>142</v>
      </c>
      <c r="C17" s="122">
        <v>43594</v>
      </c>
      <c r="D17" s="58" t="s">
        <v>126</v>
      </c>
      <c r="E17" s="59">
        <v>2</v>
      </c>
      <c r="F17" s="59">
        <v>0</v>
      </c>
      <c r="G17" s="105">
        <v>0</v>
      </c>
      <c r="H17" s="151">
        <v>5.1445999999999999E-2</v>
      </c>
    </row>
    <row r="18" spans="1:19" ht="74.25">
      <c r="A18" s="58" t="s">
        <v>143</v>
      </c>
      <c r="B18" s="58" t="s">
        <v>144</v>
      </c>
      <c r="C18" s="122">
        <v>43594</v>
      </c>
      <c r="D18" s="58" t="s">
        <v>126</v>
      </c>
      <c r="E18" s="59">
        <v>4</v>
      </c>
      <c r="F18" s="59">
        <v>0</v>
      </c>
      <c r="G18" s="105">
        <v>0</v>
      </c>
      <c r="H18" s="152">
        <v>31.266921</v>
      </c>
    </row>
    <row r="19" spans="1:19" ht="29.25">
      <c r="A19" s="58" t="s">
        <v>145</v>
      </c>
      <c r="B19" s="58" t="s">
        <v>146</v>
      </c>
      <c r="C19" s="122">
        <v>42614</v>
      </c>
      <c r="D19" s="58" t="s">
        <v>126</v>
      </c>
      <c r="E19" s="59">
        <v>1</v>
      </c>
      <c r="F19" s="59">
        <v>0</v>
      </c>
      <c r="G19" s="105">
        <v>0</v>
      </c>
      <c r="H19" s="150">
        <v>2.8439999999999997E-3</v>
      </c>
    </row>
    <row r="20" spans="1:19" ht="103.5">
      <c r="A20" s="58" t="s">
        <v>147</v>
      </c>
      <c r="B20" s="58" t="s">
        <v>148</v>
      </c>
      <c r="C20" s="58" t="s">
        <v>131</v>
      </c>
      <c r="D20" s="58" t="s">
        <v>132</v>
      </c>
      <c r="E20" s="59">
        <v>4</v>
      </c>
      <c r="F20" s="59">
        <v>0</v>
      </c>
      <c r="G20" s="105">
        <v>0</v>
      </c>
      <c r="H20" s="151">
        <v>9.3391000000000002E-2</v>
      </c>
    </row>
    <row r="21" spans="1:19" ht="118.5">
      <c r="A21" s="58" t="s">
        <v>147</v>
      </c>
      <c r="B21" s="58" t="s">
        <v>149</v>
      </c>
      <c r="C21" s="122">
        <v>43594</v>
      </c>
      <c r="D21" s="58" t="s">
        <v>126</v>
      </c>
      <c r="E21" s="59">
        <v>5</v>
      </c>
      <c r="F21" s="59">
        <v>0</v>
      </c>
      <c r="G21" s="105">
        <v>0</v>
      </c>
      <c r="H21" s="152">
        <v>0.46689999999999998</v>
      </c>
    </row>
    <row r="22" spans="1:19" s="42" customFormat="1" ht="14.45"/>
    <row r="23" spans="1:19" s="42" customFormat="1" ht="17.45">
      <c r="A23" s="36" t="s">
        <v>59</v>
      </c>
      <c r="B23" s="130" t="s">
        <v>60</v>
      </c>
      <c r="C23" s="131"/>
      <c r="D23" s="131"/>
      <c r="E23" s="131"/>
      <c r="F23" s="131"/>
      <c r="G23" s="131"/>
      <c r="H23" s="131"/>
      <c r="I23" s="131"/>
      <c r="J23" s="131"/>
      <c r="K23" s="131"/>
      <c r="L23" s="131"/>
      <c r="M23" s="131"/>
      <c r="N23" s="131"/>
      <c r="O23" s="131"/>
      <c r="P23" s="131"/>
      <c r="Q23" s="131"/>
      <c r="R23" s="131"/>
      <c r="S23" s="131"/>
    </row>
    <row r="24" spans="1:19" s="42" customFormat="1" ht="94.5" customHeight="1">
      <c r="A24" s="156" t="s">
        <v>150</v>
      </c>
      <c r="B24" s="127" t="s">
        <v>61</v>
      </c>
      <c r="C24" s="129"/>
      <c r="D24" s="132" t="s">
        <v>62</v>
      </c>
      <c r="E24" s="133"/>
      <c r="F24" s="127" t="s">
        <v>63</v>
      </c>
      <c r="G24" s="129"/>
      <c r="H24" s="127" t="s">
        <v>64</v>
      </c>
      <c r="I24" s="129"/>
      <c r="J24" s="127" t="s">
        <v>65</v>
      </c>
      <c r="K24" s="129"/>
      <c r="L24" s="127" t="s">
        <v>66</v>
      </c>
      <c r="M24" s="129"/>
      <c r="N24" s="132" t="s">
        <v>67</v>
      </c>
      <c r="O24" s="133"/>
      <c r="P24" s="132" t="s">
        <v>68</v>
      </c>
      <c r="Q24" s="133"/>
      <c r="R24" s="132" t="s">
        <v>69</v>
      </c>
      <c r="S24" s="133"/>
    </row>
    <row r="25" spans="1:19" s="42" customFormat="1" ht="75">
      <c r="A25" s="29" t="s">
        <v>53</v>
      </c>
      <c r="B25" s="27" t="s">
        <v>70</v>
      </c>
      <c r="C25" s="27" t="s">
        <v>71</v>
      </c>
      <c r="D25" s="27" t="s">
        <v>70</v>
      </c>
      <c r="E25" s="27" t="s">
        <v>71</v>
      </c>
      <c r="F25" s="27" t="s">
        <v>70</v>
      </c>
      <c r="G25" s="27" t="s">
        <v>71</v>
      </c>
      <c r="H25" s="27" t="s">
        <v>70</v>
      </c>
      <c r="I25" s="27" t="s">
        <v>71</v>
      </c>
      <c r="J25" s="27" t="s">
        <v>70</v>
      </c>
      <c r="K25" s="27" t="s">
        <v>71</v>
      </c>
      <c r="L25" s="27" t="s">
        <v>70</v>
      </c>
      <c r="M25" s="27" t="s">
        <v>71</v>
      </c>
      <c r="N25" s="27" t="s">
        <v>70</v>
      </c>
      <c r="O25" s="27" t="s">
        <v>71</v>
      </c>
      <c r="P25" s="27" t="s">
        <v>70</v>
      </c>
      <c r="Q25" s="27" t="s">
        <v>71</v>
      </c>
      <c r="R25" s="27" t="s">
        <v>70</v>
      </c>
      <c r="S25" s="27" t="s">
        <v>71</v>
      </c>
    </row>
    <row r="26" spans="1:19" s="42" customFormat="1" ht="45.75">
      <c r="A26" s="153" t="s">
        <v>127</v>
      </c>
      <c r="B26" s="157">
        <v>0.78</v>
      </c>
      <c r="C26" s="43">
        <v>0</v>
      </c>
      <c r="D26" s="158">
        <v>0.51</v>
      </c>
      <c r="E26" s="43">
        <v>0</v>
      </c>
      <c r="F26" s="158">
        <v>0.98</v>
      </c>
      <c r="G26" s="43">
        <v>0</v>
      </c>
      <c r="H26" s="158">
        <v>0.91</v>
      </c>
      <c r="I26" s="43">
        <v>0</v>
      </c>
      <c r="J26" s="158">
        <v>1</v>
      </c>
      <c r="K26" s="43">
        <v>0</v>
      </c>
      <c r="L26" s="158">
        <v>0.98</v>
      </c>
      <c r="M26" s="43">
        <v>0</v>
      </c>
      <c r="N26" s="43">
        <v>0</v>
      </c>
      <c r="O26" s="43">
        <v>0</v>
      </c>
      <c r="P26" s="43">
        <v>0</v>
      </c>
      <c r="Q26" s="43">
        <v>0</v>
      </c>
      <c r="R26" s="158">
        <v>0.21</v>
      </c>
      <c r="S26" s="43">
        <v>0</v>
      </c>
    </row>
    <row r="27" spans="1:19" s="42" customFormat="1" ht="15.75">
      <c r="A27" s="153" t="s">
        <v>124</v>
      </c>
      <c r="B27" s="154">
        <v>0</v>
      </c>
      <c r="C27" s="43">
        <v>0</v>
      </c>
      <c r="D27" s="43">
        <v>0</v>
      </c>
      <c r="E27" s="43">
        <v>0</v>
      </c>
      <c r="F27" s="43">
        <v>0</v>
      </c>
      <c r="G27" s="43">
        <v>0</v>
      </c>
      <c r="H27" s="43">
        <v>1</v>
      </c>
      <c r="I27" s="43">
        <v>0</v>
      </c>
      <c r="J27" s="43">
        <v>0</v>
      </c>
      <c r="K27" s="43">
        <v>0</v>
      </c>
      <c r="L27" s="43">
        <v>0</v>
      </c>
      <c r="M27" s="43">
        <v>0</v>
      </c>
      <c r="N27" s="43">
        <v>0</v>
      </c>
      <c r="O27" s="43">
        <v>0</v>
      </c>
      <c r="P27" s="43">
        <v>0</v>
      </c>
      <c r="Q27" s="43">
        <v>0</v>
      </c>
      <c r="R27" s="43">
        <v>0</v>
      </c>
      <c r="S27" s="43">
        <v>0</v>
      </c>
    </row>
    <row r="28" spans="1:19" s="42" customFormat="1" ht="45.75">
      <c r="A28" s="153" t="s">
        <v>129</v>
      </c>
      <c r="B28" s="154">
        <v>368</v>
      </c>
      <c r="C28" s="43">
        <v>0</v>
      </c>
      <c r="D28" s="43">
        <v>5</v>
      </c>
      <c r="E28" s="43">
        <v>0</v>
      </c>
      <c r="F28" s="43">
        <v>57</v>
      </c>
      <c r="G28" s="43">
        <v>0</v>
      </c>
      <c r="H28" s="43">
        <v>7</v>
      </c>
      <c r="I28" s="43">
        <v>0</v>
      </c>
      <c r="J28" s="43">
        <v>216</v>
      </c>
      <c r="K28" s="43">
        <v>0</v>
      </c>
      <c r="L28" s="43">
        <v>221</v>
      </c>
      <c r="M28" s="43">
        <v>0</v>
      </c>
      <c r="N28" s="43">
        <v>0</v>
      </c>
      <c r="O28" s="43">
        <v>0</v>
      </c>
      <c r="P28" s="43">
        <v>0</v>
      </c>
      <c r="Q28" s="43">
        <v>0</v>
      </c>
      <c r="R28" s="43">
        <v>98</v>
      </c>
      <c r="S28" s="43">
        <v>0</v>
      </c>
    </row>
    <row r="29" spans="1:19" s="42" customFormat="1" ht="45.75">
      <c r="A29" s="153" t="s">
        <v>133</v>
      </c>
      <c r="B29" s="154">
        <v>40</v>
      </c>
      <c r="C29" s="43">
        <v>0</v>
      </c>
      <c r="D29" s="43">
        <v>42</v>
      </c>
      <c r="E29" s="43">
        <v>0</v>
      </c>
      <c r="F29" s="43">
        <v>31</v>
      </c>
      <c r="G29" s="43">
        <v>0</v>
      </c>
      <c r="H29" s="43">
        <v>11</v>
      </c>
      <c r="I29" s="43">
        <v>0</v>
      </c>
      <c r="J29" s="43">
        <v>12</v>
      </c>
      <c r="K29" s="43">
        <v>0</v>
      </c>
      <c r="L29" s="43">
        <v>48</v>
      </c>
      <c r="M29" s="43">
        <v>0</v>
      </c>
      <c r="N29" s="43">
        <v>0</v>
      </c>
      <c r="O29" s="43">
        <v>0</v>
      </c>
      <c r="P29" s="43">
        <v>8</v>
      </c>
      <c r="Q29" s="43">
        <v>0</v>
      </c>
      <c r="R29" s="43">
        <v>19</v>
      </c>
      <c r="S29" s="43">
        <v>0</v>
      </c>
    </row>
    <row r="30" spans="1:19" s="42" customFormat="1" ht="45.75">
      <c r="A30" s="153" t="s">
        <v>135</v>
      </c>
      <c r="B30" s="154">
        <v>9</v>
      </c>
      <c r="C30" s="43">
        <v>0</v>
      </c>
      <c r="D30" s="43">
        <v>6</v>
      </c>
      <c r="E30" s="43">
        <v>0</v>
      </c>
      <c r="F30" s="43">
        <v>5</v>
      </c>
      <c r="G30" s="43">
        <v>0</v>
      </c>
      <c r="H30" s="43">
        <v>4</v>
      </c>
      <c r="I30" s="43">
        <v>0</v>
      </c>
      <c r="J30" s="43">
        <v>6</v>
      </c>
      <c r="K30" s="43">
        <v>0</v>
      </c>
      <c r="L30" s="43">
        <v>9</v>
      </c>
      <c r="M30" s="43">
        <v>0</v>
      </c>
      <c r="N30" s="43">
        <v>0</v>
      </c>
      <c r="O30" s="43">
        <v>0</v>
      </c>
      <c r="P30" s="43">
        <v>0</v>
      </c>
      <c r="Q30" s="43">
        <v>0</v>
      </c>
      <c r="R30" s="43">
        <v>8</v>
      </c>
      <c r="S30" s="43">
        <v>0</v>
      </c>
    </row>
    <row r="31" spans="1:19" s="42" customFormat="1" ht="15.75">
      <c r="A31" s="153" t="s">
        <v>138</v>
      </c>
      <c r="B31" s="154">
        <v>8</v>
      </c>
      <c r="C31" s="43">
        <v>0</v>
      </c>
      <c r="D31" s="43">
        <v>3</v>
      </c>
      <c r="E31" s="43">
        <v>0</v>
      </c>
      <c r="F31" s="43">
        <v>3</v>
      </c>
      <c r="G31" s="43">
        <v>0</v>
      </c>
      <c r="H31" s="43">
        <v>2</v>
      </c>
      <c r="I31" s="43">
        <v>0</v>
      </c>
      <c r="J31" s="43">
        <v>6</v>
      </c>
      <c r="K31" s="43">
        <v>0</v>
      </c>
      <c r="L31" s="43">
        <v>4</v>
      </c>
      <c r="M31" s="43">
        <v>0</v>
      </c>
      <c r="N31" s="43">
        <v>0</v>
      </c>
      <c r="O31" s="43">
        <v>0</v>
      </c>
      <c r="P31" s="43">
        <v>0</v>
      </c>
      <c r="Q31" s="43">
        <v>0</v>
      </c>
      <c r="R31" s="43">
        <v>4</v>
      </c>
      <c r="S31" s="43">
        <v>0</v>
      </c>
    </row>
    <row r="32" spans="1:19" s="42" customFormat="1" ht="15.75">
      <c r="A32" s="153" t="s">
        <v>141</v>
      </c>
      <c r="B32" s="154">
        <v>2</v>
      </c>
      <c r="C32" s="43">
        <v>0</v>
      </c>
      <c r="D32" s="43">
        <v>2</v>
      </c>
      <c r="E32" s="43">
        <v>0</v>
      </c>
      <c r="F32" s="43">
        <v>2</v>
      </c>
      <c r="G32" s="43">
        <v>0</v>
      </c>
      <c r="H32" s="43">
        <v>0</v>
      </c>
      <c r="I32" s="43">
        <v>0</v>
      </c>
      <c r="J32" s="43">
        <v>0</v>
      </c>
      <c r="K32" s="43">
        <v>0</v>
      </c>
      <c r="L32" s="43">
        <v>2</v>
      </c>
      <c r="M32" s="43">
        <v>0</v>
      </c>
      <c r="N32" s="43">
        <v>0</v>
      </c>
      <c r="O32" s="43">
        <v>0</v>
      </c>
      <c r="P32" s="43">
        <v>0</v>
      </c>
      <c r="Q32" s="43">
        <v>0</v>
      </c>
      <c r="R32" s="43">
        <v>2</v>
      </c>
      <c r="S32" s="43">
        <v>0</v>
      </c>
    </row>
    <row r="33" spans="1:19" s="42" customFormat="1" ht="15.75">
      <c r="A33" s="153" t="s">
        <v>143</v>
      </c>
      <c r="B33" s="154">
        <v>4</v>
      </c>
      <c r="C33" s="43">
        <v>0</v>
      </c>
      <c r="D33" s="43">
        <v>4</v>
      </c>
      <c r="E33" s="43">
        <v>0</v>
      </c>
      <c r="F33" s="43">
        <v>4</v>
      </c>
      <c r="G33" s="43">
        <v>0</v>
      </c>
      <c r="H33" s="43">
        <v>4</v>
      </c>
      <c r="I33" s="43">
        <v>0</v>
      </c>
      <c r="J33" s="43">
        <v>3</v>
      </c>
      <c r="K33" s="43">
        <v>0</v>
      </c>
      <c r="L33" s="43">
        <v>4</v>
      </c>
      <c r="M33" s="43">
        <v>0</v>
      </c>
      <c r="N33" s="43">
        <v>0</v>
      </c>
      <c r="O33" s="43">
        <v>0</v>
      </c>
      <c r="P33" s="43">
        <v>0</v>
      </c>
      <c r="Q33" s="43">
        <v>0</v>
      </c>
      <c r="R33" s="43">
        <v>3</v>
      </c>
      <c r="S33" s="43">
        <v>0</v>
      </c>
    </row>
    <row r="34" spans="1:19" s="42" customFormat="1" ht="15.75">
      <c r="A34" s="153" t="s">
        <v>145</v>
      </c>
      <c r="B34" s="154">
        <v>0</v>
      </c>
      <c r="C34" s="43">
        <v>0</v>
      </c>
      <c r="D34" s="43">
        <v>1</v>
      </c>
      <c r="E34" s="43">
        <v>0</v>
      </c>
      <c r="F34" s="43">
        <v>1</v>
      </c>
      <c r="G34" s="43">
        <v>0</v>
      </c>
      <c r="H34" s="43">
        <v>0</v>
      </c>
      <c r="I34" s="43">
        <v>0</v>
      </c>
      <c r="J34" s="43">
        <v>0</v>
      </c>
      <c r="K34" s="43">
        <v>0</v>
      </c>
      <c r="L34" s="43">
        <v>1</v>
      </c>
      <c r="M34" s="43">
        <v>0</v>
      </c>
      <c r="N34" s="43">
        <v>0</v>
      </c>
      <c r="O34" s="43">
        <v>0</v>
      </c>
      <c r="P34" s="43">
        <v>0</v>
      </c>
      <c r="Q34" s="43">
        <v>0</v>
      </c>
      <c r="R34" s="43">
        <v>0</v>
      </c>
      <c r="S34" s="43">
        <v>0</v>
      </c>
    </row>
    <row r="35" spans="1:19" s="42" customFormat="1" ht="15.75">
      <c r="A35" s="153" t="s">
        <v>147</v>
      </c>
      <c r="B35" s="154">
        <v>8</v>
      </c>
      <c r="C35" s="43">
        <v>0</v>
      </c>
      <c r="D35" s="43">
        <v>3</v>
      </c>
      <c r="E35" s="43">
        <v>0</v>
      </c>
      <c r="F35" s="43">
        <v>3</v>
      </c>
      <c r="G35" s="43">
        <v>0</v>
      </c>
      <c r="H35" s="43">
        <v>2</v>
      </c>
      <c r="I35" s="43">
        <v>0</v>
      </c>
      <c r="J35" s="43">
        <v>5</v>
      </c>
      <c r="K35" s="43">
        <v>0</v>
      </c>
      <c r="L35" s="43">
        <v>4</v>
      </c>
      <c r="M35" s="43">
        <v>0</v>
      </c>
      <c r="N35" s="43">
        <v>0</v>
      </c>
      <c r="O35" s="43">
        <v>0</v>
      </c>
      <c r="P35" s="43">
        <v>0</v>
      </c>
      <c r="Q35" s="43">
        <v>0</v>
      </c>
      <c r="R35" s="43">
        <v>4</v>
      </c>
      <c r="S35" s="43">
        <v>0</v>
      </c>
    </row>
    <row r="36" spans="1:19" s="42" customFormat="1" ht="15">
      <c r="A36" s="155"/>
      <c r="B36" s="43"/>
      <c r="C36" s="43"/>
      <c r="D36" s="43"/>
      <c r="E36" s="43"/>
      <c r="F36" s="43"/>
      <c r="G36" s="43"/>
      <c r="H36" s="43"/>
      <c r="I36" s="43"/>
      <c r="J36" s="43"/>
      <c r="K36" s="43"/>
      <c r="L36" s="43"/>
      <c r="M36" s="43"/>
      <c r="N36" s="43"/>
      <c r="O36" s="43"/>
      <c r="P36" s="43"/>
      <c r="Q36" s="43"/>
      <c r="R36" s="43"/>
      <c r="S36" s="43"/>
    </row>
    <row r="37" spans="1:19">
      <c r="A37" s="60" t="s">
        <v>151</v>
      </c>
      <c r="B37" s="60"/>
      <c r="C37" s="60"/>
      <c r="D37" s="61"/>
      <c r="E37" s="61"/>
      <c r="F37" s="61"/>
      <c r="G37" s="61"/>
      <c r="H37" s="61"/>
      <c r="I37" s="61"/>
      <c r="J37" s="61"/>
      <c r="K37" s="61"/>
      <c r="L37" s="61"/>
      <c r="M37" s="61"/>
    </row>
    <row r="38" spans="1:19">
      <c r="A38" s="60" t="s">
        <v>74</v>
      </c>
      <c r="B38" s="60"/>
      <c r="C38" s="60"/>
      <c r="D38" s="61"/>
      <c r="E38" s="61"/>
      <c r="F38" s="61"/>
      <c r="G38" s="61"/>
      <c r="H38" s="61"/>
      <c r="I38" s="61"/>
      <c r="J38" s="61"/>
      <c r="K38" s="61"/>
      <c r="L38" s="61"/>
      <c r="M38" s="61"/>
    </row>
    <row r="39" spans="1:19">
      <c r="A39" s="28" t="s">
        <v>75</v>
      </c>
      <c r="B39" s="60"/>
      <c r="C39" s="60"/>
      <c r="D39" s="61"/>
      <c r="E39" s="61"/>
      <c r="F39" s="61"/>
      <c r="G39" s="61"/>
      <c r="H39" s="61"/>
      <c r="I39" s="61"/>
      <c r="J39" s="61"/>
      <c r="K39" s="61"/>
      <c r="L39" s="61"/>
      <c r="M39" s="61"/>
    </row>
    <row r="40" spans="1:19">
      <c r="A40" s="28" t="s">
        <v>76</v>
      </c>
    </row>
    <row r="41" spans="1:19" s="31" customFormat="1">
      <c r="A41" s="60" t="s">
        <v>152</v>
      </c>
      <c r="B41" s="45"/>
      <c r="C41" s="45"/>
      <c r="D41" s="45"/>
    </row>
    <row r="42" spans="1:19">
      <c r="A42" s="28" t="s">
        <v>153</v>
      </c>
      <c r="B42" s="60"/>
      <c r="C42" s="60"/>
      <c r="D42" s="61"/>
      <c r="E42" s="61"/>
      <c r="F42" s="61"/>
      <c r="G42" s="61"/>
      <c r="H42" s="61"/>
      <c r="I42" s="61"/>
      <c r="J42" s="61"/>
      <c r="K42" s="61"/>
      <c r="L42" s="61"/>
      <c r="M42" s="61"/>
    </row>
    <row r="43" spans="1:19">
      <c r="A43" s="102" t="s">
        <v>79</v>
      </c>
      <c r="B43" s="60"/>
      <c r="C43" s="60"/>
      <c r="D43" s="61"/>
      <c r="E43" s="61"/>
      <c r="F43" s="61"/>
      <c r="G43" s="61"/>
      <c r="H43" s="61"/>
      <c r="I43" s="61"/>
      <c r="J43" s="61"/>
      <c r="K43" s="61"/>
      <c r="L43" s="61"/>
      <c r="M43" s="61"/>
    </row>
    <row r="44" spans="1:19">
      <c r="A44" s="28" t="s">
        <v>80</v>
      </c>
    </row>
    <row r="45" spans="1:19">
      <c r="A45" s="28"/>
    </row>
    <row r="47" spans="1:19" s="62" customFormat="1" ht="15.6" customHeight="1">
      <c r="A47" s="34" t="s">
        <v>154</v>
      </c>
    </row>
    <row r="48" spans="1:19" ht="30">
      <c r="A48" s="46" t="s">
        <v>47</v>
      </c>
      <c r="B48" s="36" t="s">
        <v>48</v>
      </c>
      <c r="C48" s="36" t="s">
        <v>82</v>
      </c>
      <c r="D48" s="61"/>
      <c r="E48" s="61"/>
      <c r="F48" s="61"/>
      <c r="G48" s="61"/>
      <c r="H48" s="61"/>
      <c r="I48" s="61"/>
      <c r="J48" s="61"/>
      <c r="K48" s="19"/>
      <c r="L48" s="19"/>
      <c r="M48" s="54"/>
    </row>
    <row r="49" spans="1:17">
      <c r="A49" s="38" t="s">
        <v>50</v>
      </c>
      <c r="B49" s="38" t="s">
        <v>51</v>
      </c>
      <c r="C49" s="43" t="s">
        <v>155</v>
      </c>
      <c r="D49" s="61"/>
      <c r="E49" s="61"/>
      <c r="F49" s="61"/>
      <c r="G49" s="61"/>
      <c r="H49" s="61"/>
      <c r="I49" s="61"/>
      <c r="J49" s="54"/>
      <c r="K49" s="54"/>
      <c r="M49" s="54"/>
    </row>
    <row r="50" spans="1:17" ht="30">
      <c r="D50" s="64" t="s">
        <v>156</v>
      </c>
      <c r="E50" s="65"/>
      <c r="F50" s="65"/>
      <c r="G50" s="65"/>
      <c r="H50" s="66"/>
      <c r="I50" s="64" t="s">
        <v>85</v>
      </c>
      <c r="J50" s="65"/>
      <c r="K50" s="65"/>
      <c r="L50" s="65"/>
      <c r="M50" s="65"/>
      <c r="N50" s="65"/>
      <c r="O50" s="65"/>
      <c r="P50" s="65"/>
      <c r="Q50" s="66"/>
    </row>
    <row r="51" spans="1:17" ht="75">
      <c r="A51" s="29" t="s">
        <v>86</v>
      </c>
      <c r="B51" s="29" t="s">
        <v>87</v>
      </c>
      <c r="C51" s="29" t="s">
        <v>157</v>
      </c>
      <c r="D51" s="27" t="s">
        <v>88</v>
      </c>
      <c r="E51" s="27" t="s">
        <v>89</v>
      </c>
      <c r="F51" s="27" t="s">
        <v>158</v>
      </c>
      <c r="G51" s="27" t="s">
        <v>159</v>
      </c>
      <c r="H51" s="47" t="s">
        <v>160</v>
      </c>
      <c r="I51" s="27" t="s">
        <v>93</v>
      </c>
      <c r="J51" s="27" t="s">
        <v>94</v>
      </c>
      <c r="K51" s="47" t="s">
        <v>161</v>
      </c>
      <c r="L51" s="27" t="s">
        <v>96</v>
      </c>
      <c r="M51" s="27" t="s">
        <v>97</v>
      </c>
      <c r="N51" s="47" t="s">
        <v>162</v>
      </c>
      <c r="O51" s="27" t="s">
        <v>99</v>
      </c>
      <c r="P51" s="27" t="s">
        <v>100</v>
      </c>
      <c r="Q51" s="47" t="s">
        <v>163</v>
      </c>
    </row>
    <row r="52" spans="1:17" ht="29.25">
      <c r="A52" s="63" t="s">
        <v>124</v>
      </c>
      <c r="B52" s="63" t="s">
        <v>131</v>
      </c>
      <c r="C52" s="58" t="s">
        <v>126</v>
      </c>
      <c r="D52" s="43">
        <v>1</v>
      </c>
      <c r="E52" s="139">
        <v>1.804E-3</v>
      </c>
      <c r="F52" s="43">
        <v>11</v>
      </c>
      <c r="G52" s="43">
        <v>64</v>
      </c>
      <c r="H52" s="110">
        <f>(F52-G52)/G52</f>
        <v>-0.828125</v>
      </c>
      <c r="I52" s="144">
        <v>906802</v>
      </c>
      <c r="J52" s="145">
        <v>887334</v>
      </c>
      <c r="K52" s="134">
        <f>(I52-J52)/J52</f>
        <v>2.1939878332172553E-2</v>
      </c>
      <c r="L52" s="145">
        <v>2674831</v>
      </c>
      <c r="M52" s="145">
        <v>1560933</v>
      </c>
      <c r="N52" s="134">
        <f>(L52-M52)/M52</f>
        <v>0.71361038558349399</v>
      </c>
      <c r="O52" s="111" t="s">
        <v>131</v>
      </c>
      <c r="P52" s="111" t="s">
        <v>131</v>
      </c>
      <c r="Q52" s="111" t="s">
        <v>131</v>
      </c>
    </row>
    <row r="53" spans="1:17" ht="74.25">
      <c r="A53" s="63" t="s">
        <v>127</v>
      </c>
      <c r="B53" s="63" t="s">
        <v>131</v>
      </c>
      <c r="C53" s="58" t="s">
        <v>126</v>
      </c>
      <c r="D53" s="43">
        <v>6</v>
      </c>
      <c r="E53" s="143">
        <v>1591.70741125</v>
      </c>
      <c r="F53" s="143">
        <v>440</v>
      </c>
      <c r="G53" s="143" t="s">
        <v>164</v>
      </c>
      <c r="H53" s="110">
        <f>(F53+F56-1533)/1533</f>
        <v>-0.49641226353555118</v>
      </c>
      <c r="I53" s="146"/>
      <c r="J53" s="147"/>
      <c r="K53" s="135"/>
      <c r="L53" s="147"/>
      <c r="M53" s="147"/>
      <c r="N53" s="135"/>
      <c r="O53" s="43" t="s">
        <v>165</v>
      </c>
      <c r="P53" s="43" t="s">
        <v>166</v>
      </c>
      <c r="Q53" s="110">
        <f>(514+8531-27767)/27767</f>
        <v>-0.67425361040083553</v>
      </c>
    </row>
    <row r="54" spans="1:17" ht="74.25">
      <c r="A54" s="63" t="s">
        <v>129</v>
      </c>
      <c r="B54" s="63" t="s">
        <v>131</v>
      </c>
      <c r="C54" s="58" t="s">
        <v>132</v>
      </c>
      <c r="D54" s="43">
        <v>933</v>
      </c>
      <c r="E54" s="143">
        <v>1839.5703719999999</v>
      </c>
      <c r="F54" s="143">
        <v>69244</v>
      </c>
      <c r="G54" s="143">
        <v>94549</v>
      </c>
      <c r="H54" s="110">
        <f>(F54-G54)/G54</f>
        <v>-0.26763900199896351</v>
      </c>
      <c r="I54" s="146"/>
      <c r="J54" s="147"/>
      <c r="K54" s="135"/>
      <c r="L54" s="147"/>
      <c r="M54" s="147"/>
      <c r="N54" s="135"/>
      <c r="O54" s="143">
        <v>30654</v>
      </c>
      <c r="P54" s="143">
        <v>34538</v>
      </c>
      <c r="Q54" s="110">
        <f>(O54-P54)/P54</f>
        <v>-0.11245584573513231</v>
      </c>
    </row>
    <row r="55" spans="1:17" ht="74.25">
      <c r="A55" s="63" t="s">
        <v>133</v>
      </c>
      <c r="B55" s="63" t="s">
        <v>131</v>
      </c>
      <c r="C55" s="58" t="s">
        <v>132</v>
      </c>
      <c r="D55" s="43">
        <v>3</v>
      </c>
      <c r="E55" s="140">
        <v>3.032E-2</v>
      </c>
      <c r="F55" s="43">
        <v>22</v>
      </c>
      <c r="G55" s="43">
        <v>55</v>
      </c>
      <c r="H55" s="110">
        <f>(F55-G55)/G55</f>
        <v>-0.6</v>
      </c>
      <c r="I55" s="146"/>
      <c r="J55" s="147"/>
      <c r="K55" s="135"/>
      <c r="L55" s="147"/>
      <c r="M55" s="147"/>
      <c r="N55" s="135"/>
      <c r="O55" s="43" t="s">
        <v>131</v>
      </c>
      <c r="P55" s="43" t="s">
        <v>131</v>
      </c>
      <c r="Q55" s="110" t="s">
        <v>131</v>
      </c>
    </row>
    <row r="56" spans="1:17" ht="74.25">
      <c r="A56" s="63" t="s">
        <v>135</v>
      </c>
      <c r="B56" s="63" t="s">
        <v>131</v>
      </c>
      <c r="C56" s="58" t="s">
        <v>167</v>
      </c>
      <c r="D56" s="43">
        <v>12</v>
      </c>
      <c r="E56" s="141">
        <v>148.865824</v>
      </c>
      <c r="F56" s="43">
        <v>332</v>
      </c>
      <c r="G56" s="142" t="s">
        <v>164</v>
      </c>
      <c r="H56" s="110">
        <f>(F53+F56-1533)/1533</f>
        <v>-0.49641226353555118</v>
      </c>
      <c r="I56" s="146"/>
      <c r="J56" s="147"/>
      <c r="K56" s="135"/>
      <c r="L56" s="147"/>
      <c r="M56" s="147"/>
      <c r="N56" s="135"/>
      <c r="O56" s="43" t="s">
        <v>168</v>
      </c>
      <c r="P56" s="43" t="s">
        <v>166</v>
      </c>
      <c r="Q56" s="110">
        <f>(514+8531-27767)/27767</f>
        <v>-0.67425361040083553</v>
      </c>
    </row>
    <row r="57" spans="1:17" ht="16.5">
      <c r="A57" s="63" t="s">
        <v>138</v>
      </c>
      <c r="B57" s="63" t="s">
        <v>131</v>
      </c>
      <c r="C57" s="58" t="s">
        <v>167</v>
      </c>
      <c r="D57" s="43">
        <v>9</v>
      </c>
      <c r="E57" s="141">
        <v>2.888557</v>
      </c>
      <c r="F57" s="43">
        <v>99</v>
      </c>
      <c r="G57" s="43" t="s">
        <v>169</v>
      </c>
      <c r="H57" s="110">
        <f>(SUM($F$57:$F$61)-489)/489</f>
        <v>-0.42944785276073622</v>
      </c>
      <c r="I57" s="146"/>
      <c r="J57" s="147"/>
      <c r="K57" s="135"/>
      <c r="L57" s="147"/>
      <c r="M57" s="147"/>
      <c r="N57" s="135"/>
      <c r="O57" s="111" t="s">
        <v>131</v>
      </c>
      <c r="P57" s="111" t="s">
        <v>131</v>
      </c>
      <c r="Q57" s="111" t="s">
        <v>131</v>
      </c>
    </row>
    <row r="58" spans="1:17" ht="16.5">
      <c r="A58" s="63" t="s">
        <v>141</v>
      </c>
      <c r="B58" s="63" t="s">
        <v>131</v>
      </c>
      <c r="C58" s="58" t="s">
        <v>126</v>
      </c>
      <c r="D58" s="43">
        <v>2</v>
      </c>
      <c r="E58" s="140">
        <v>1.8408000000000001E-2</v>
      </c>
      <c r="F58" s="43">
        <v>12</v>
      </c>
      <c r="G58" s="43" t="s">
        <v>169</v>
      </c>
      <c r="H58" s="110">
        <f t="shared" ref="H58:H61" si="0">(SUM($F$57:$F$61)-489)/489</f>
        <v>-0.42944785276073622</v>
      </c>
      <c r="I58" s="146"/>
      <c r="J58" s="147"/>
      <c r="K58" s="135"/>
      <c r="L58" s="147"/>
      <c r="M58" s="147"/>
      <c r="N58" s="135"/>
      <c r="O58" s="111" t="s">
        <v>131</v>
      </c>
      <c r="P58" s="111" t="s">
        <v>131</v>
      </c>
      <c r="Q58" s="111" t="s">
        <v>131</v>
      </c>
    </row>
    <row r="59" spans="1:17" ht="29.25">
      <c r="A59" s="63" t="s">
        <v>143</v>
      </c>
      <c r="B59" s="63" t="s">
        <v>131</v>
      </c>
      <c r="C59" s="58" t="s">
        <v>126</v>
      </c>
      <c r="D59" s="43">
        <v>4</v>
      </c>
      <c r="E59" s="141">
        <v>520.19031700000005</v>
      </c>
      <c r="F59" s="43">
        <v>74</v>
      </c>
      <c r="G59" s="43" t="s">
        <v>169</v>
      </c>
      <c r="H59" s="110">
        <f t="shared" si="0"/>
        <v>-0.42944785276073622</v>
      </c>
      <c r="I59" s="146"/>
      <c r="J59" s="147"/>
      <c r="K59" s="135"/>
      <c r="L59" s="147"/>
      <c r="M59" s="147"/>
      <c r="N59" s="135"/>
      <c r="O59" s="111" t="s">
        <v>131</v>
      </c>
      <c r="P59" s="111" t="s">
        <v>131</v>
      </c>
      <c r="Q59" s="111" t="s">
        <v>131</v>
      </c>
    </row>
    <row r="60" spans="1:17" ht="16.5">
      <c r="A60" s="63" t="s">
        <v>145</v>
      </c>
      <c r="B60" s="63" t="s">
        <v>131</v>
      </c>
      <c r="C60" s="58" t="s">
        <v>126</v>
      </c>
      <c r="D60" s="43">
        <v>1</v>
      </c>
      <c r="E60" s="140">
        <v>2.5596000000000001E-2</v>
      </c>
      <c r="F60" s="43">
        <v>9</v>
      </c>
      <c r="G60" s="43" t="s">
        <v>169</v>
      </c>
      <c r="H60" s="110">
        <f t="shared" si="0"/>
        <v>-0.42944785276073622</v>
      </c>
      <c r="I60" s="146"/>
      <c r="J60" s="147"/>
      <c r="K60" s="135"/>
      <c r="L60" s="147"/>
      <c r="M60" s="147"/>
      <c r="N60" s="135"/>
      <c r="O60" s="111" t="s">
        <v>131</v>
      </c>
      <c r="P60" s="111" t="s">
        <v>131</v>
      </c>
      <c r="Q60" s="111" t="s">
        <v>131</v>
      </c>
    </row>
    <row r="61" spans="1:17" ht="16.5">
      <c r="A61" s="63" t="s">
        <v>147</v>
      </c>
      <c r="B61" s="63" t="s">
        <v>131</v>
      </c>
      <c r="C61" s="58" t="s">
        <v>167</v>
      </c>
      <c r="D61" s="43">
        <v>8</v>
      </c>
      <c r="E61" s="141">
        <v>5.4281969999999999</v>
      </c>
      <c r="F61" s="43">
        <v>85</v>
      </c>
      <c r="G61" s="43" t="s">
        <v>169</v>
      </c>
      <c r="H61" s="110">
        <f t="shared" si="0"/>
        <v>-0.42944785276073622</v>
      </c>
      <c r="I61" s="148"/>
      <c r="J61" s="149"/>
      <c r="K61" s="136"/>
      <c r="L61" s="149"/>
      <c r="M61" s="149"/>
      <c r="N61" s="136"/>
      <c r="O61" s="111" t="s">
        <v>131</v>
      </c>
      <c r="P61" s="111" t="s">
        <v>131</v>
      </c>
      <c r="Q61" s="111" t="s">
        <v>131</v>
      </c>
    </row>
    <row r="62" spans="1:17">
      <c r="A62" s="28" t="s">
        <v>103</v>
      </c>
      <c r="B62" s="60"/>
      <c r="C62" s="61"/>
      <c r="D62" s="61"/>
      <c r="E62" s="61"/>
      <c r="F62" s="61"/>
      <c r="G62" s="61"/>
      <c r="H62" s="61"/>
      <c r="I62" s="61"/>
      <c r="J62" s="61"/>
      <c r="K62" s="61"/>
      <c r="M62" s="61"/>
    </row>
    <row r="63" spans="1:17">
      <c r="A63" s="28" t="s">
        <v>104</v>
      </c>
      <c r="B63" s="60"/>
      <c r="C63" s="61"/>
      <c r="D63" s="61"/>
      <c r="E63" s="61"/>
      <c r="F63" s="61"/>
      <c r="G63" s="61"/>
      <c r="H63" s="61"/>
      <c r="I63" s="61"/>
      <c r="J63" s="61"/>
      <c r="K63" s="61"/>
      <c r="L63" s="61"/>
      <c r="M63" s="61"/>
    </row>
    <row r="64" spans="1:17">
      <c r="A64" s="28" t="s">
        <v>105</v>
      </c>
      <c r="B64" s="60"/>
      <c r="C64" s="61"/>
      <c r="D64" s="61"/>
      <c r="E64" s="61"/>
      <c r="F64" s="61"/>
      <c r="G64" s="61"/>
      <c r="H64" s="61"/>
      <c r="I64" s="61"/>
      <c r="J64" s="61"/>
      <c r="K64" s="61"/>
      <c r="L64" s="61"/>
      <c r="M64" s="61"/>
    </row>
    <row r="65" spans="1:13">
      <c r="A65" s="28" t="s">
        <v>106</v>
      </c>
      <c r="B65" s="60"/>
      <c r="C65" s="61"/>
      <c r="D65" s="61"/>
      <c r="E65" s="61"/>
      <c r="F65" s="61"/>
      <c r="G65" s="61"/>
      <c r="H65" s="61"/>
      <c r="I65" s="61"/>
      <c r="J65" s="61"/>
      <c r="K65" s="61"/>
      <c r="L65" s="61"/>
      <c r="M65" s="61"/>
    </row>
    <row r="66" spans="1:13">
      <c r="A66" s="28"/>
      <c r="B66" s="60"/>
      <c r="C66" s="61"/>
      <c r="D66" s="61"/>
      <c r="E66" s="61"/>
      <c r="F66" s="61"/>
      <c r="G66" s="61"/>
      <c r="H66" s="61"/>
      <c r="I66" s="61"/>
      <c r="J66" s="61"/>
      <c r="K66" s="61"/>
      <c r="L66" s="61"/>
      <c r="M66" s="61"/>
    </row>
    <row r="67" spans="1:13">
      <c r="A67" s="60"/>
      <c r="D67" s="67"/>
      <c r="E67" s="67"/>
      <c r="F67" s="67"/>
      <c r="G67" s="67"/>
      <c r="H67" s="67"/>
      <c r="I67" s="67"/>
      <c r="J67" s="67"/>
      <c r="K67" s="67"/>
      <c r="L67" s="67"/>
      <c r="M67" s="67"/>
    </row>
    <row r="68" spans="1:13">
      <c r="A68" s="60"/>
      <c r="D68" s="61"/>
      <c r="E68" s="61"/>
      <c r="F68" s="61"/>
      <c r="G68" s="61"/>
      <c r="H68" s="61"/>
      <c r="I68" s="61"/>
      <c r="J68" s="61"/>
      <c r="K68" s="61"/>
      <c r="L68" s="61"/>
      <c r="M68" s="61"/>
    </row>
    <row r="69" spans="1:13">
      <c r="A69" s="34" t="s">
        <v>107</v>
      </c>
      <c r="B69" s="50"/>
      <c r="C69" s="68"/>
    </row>
    <row r="70" spans="1:13" ht="228.75" customHeight="1">
      <c r="A70" s="51" t="s">
        <v>170</v>
      </c>
      <c r="B70" s="51" t="s">
        <v>171</v>
      </c>
      <c r="C70" s="61"/>
    </row>
    <row r="71" spans="1:13" ht="257.25" customHeight="1">
      <c r="A71" s="51" t="s">
        <v>172</v>
      </c>
      <c r="B71" s="51" t="s">
        <v>173</v>
      </c>
      <c r="C71" s="61"/>
    </row>
  </sheetData>
  <mergeCells count="16">
    <mergeCell ref="P24:Q24"/>
    <mergeCell ref="B23:S23"/>
    <mergeCell ref="R24:S24"/>
    <mergeCell ref="L24:M24"/>
    <mergeCell ref="N24:O24"/>
    <mergeCell ref="B24:C24"/>
    <mergeCell ref="D24:E24"/>
    <mergeCell ref="F24:G24"/>
    <mergeCell ref="H24:I24"/>
    <mergeCell ref="J24:K24"/>
    <mergeCell ref="N52:N61"/>
    <mergeCell ref="M52:M61"/>
    <mergeCell ref="L52:L61"/>
    <mergeCell ref="K52:K61"/>
    <mergeCell ref="I52:I61"/>
    <mergeCell ref="J52:J61"/>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9"/>
  <sheetViews>
    <sheetView zoomScale="70" zoomScaleNormal="70" workbookViewId="0">
      <selection activeCell="F28" sqref="F28"/>
    </sheetView>
  </sheetViews>
  <sheetFormatPr defaultColWidth="9.140625" defaultRowHeight="15.6"/>
  <cols>
    <col min="1" max="1" width="19.5703125" style="21" customWidth="1"/>
    <col min="2" max="2" width="26.140625" style="21" customWidth="1"/>
    <col min="3" max="3" width="16.85546875" style="21" customWidth="1"/>
    <col min="4" max="5" width="15.42578125" style="21" customWidth="1"/>
    <col min="6" max="7" width="16.140625" style="21" customWidth="1"/>
    <col min="8" max="8" width="33.5703125" style="21" customWidth="1"/>
    <col min="9" max="12" width="22.5703125" style="21" customWidth="1"/>
    <col min="13" max="13" width="28.85546875" style="21" customWidth="1"/>
    <col min="14" max="14" width="26.28515625" style="21" customWidth="1"/>
    <col min="15" max="16384" width="9.140625" style="21"/>
  </cols>
  <sheetData>
    <row r="1" spans="1:14" s="6" customFormat="1" ht="17.45">
      <c r="A1" s="53" t="s">
        <v>174</v>
      </c>
      <c r="B1" s="5"/>
    </row>
    <row r="2" spans="1:14" s="6" customFormat="1">
      <c r="A2" s="17" t="s">
        <v>175</v>
      </c>
    </row>
    <row r="3" spans="1:14" s="6" customFormat="1" ht="17.45">
      <c r="A3" s="17" t="s">
        <v>176</v>
      </c>
      <c r="B3" s="5"/>
    </row>
    <row r="4" spans="1:14" s="16" customFormat="1" ht="15">
      <c r="A4" s="17" t="s">
        <v>45</v>
      </c>
    </row>
    <row r="5" spans="1:14">
      <c r="A5" s="36" t="s">
        <v>47</v>
      </c>
      <c r="B5" s="36" t="s">
        <v>48</v>
      </c>
      <c r="C5" s="32"/>
      <c r="D5" s="32"/>
      <c r="E5" s="32"/>
      <c r="F5" s="32"/>
      <c r="G5" s="32"/>
      <c r="H5" s="32"/>
      <c r="I5" s="32"/>
      <c r="J5" s="32"/>
      <c r="K5" s="32"/>
      <c r="L5" s="32"/>
      <c r="M5" s="32"/>
      <c r="N5" s="22"/>
    </row>
    <row r="6" spans="1:14">
      <c r="A6" s="38" t="s">
        <v>50</v>
      </c>
      <c r="B6" s="38" t="s">
        <v>51</v>
      </c>
      <c r="C6" s="32"/>
      <c r="D6" s="32"/>
      <c r="E6" s="32"/>
      <c r="F6" s="32"/>
      <c r="G6" s="32"/>
      <c r="H6" s="32"/>
      <c r="I6" s="32"/>
      <c r="J6" s="32"/>
      <c r="K6" s="32"/>
      <c r="L6" s="32"/>
      <c r="M6" s="32"/>
      <c r="N6" s="22"/>
    </row>
    <row r="7" spans="1:14" ht="60">
      <c r="A7" s="29" t="s">
        <v>177</v>
      </c>
      <c r="B7" s="27" t="s">
        <v>178</v>
      </c>
      <c r="C7" s="27" t="s">
        <v>179</v>
      </c>
      <c r="D7" s="27" t="s">
        <v>180</v>
      </c>
      <c r="E7" s="27" t="s">
        <v>181</v>
      </c>
      <c r="F7" s="27" t="s">
        <v>182</v>
      </c>
      <c r="G7" s="27" t="s">
        <v>183</v>
      </c>
      <c r="H7" s="27" t="s">
        <v>184</v>
      </c>
      <c r="I7" s="27" t="s">
        <v>185</v>
      </c>
      <c r="J7" s="27" t="s">
        <v>186</v>
      </c>
      <c r="K7" s="27" t="s">
        <v>187</v>
      </c>
      <c r="L7" s="27" t="s">
        <v>188</v>
      </c>
      <c r="M7" s="27" t="s">
        <v>189</v>
      </c>
      <c r="N7" s="109" t="s">
        <v>190</v>
      </c>
    </row>
    <row r="8" spans="1:14" ht="43.9">
      <c r="A8" s="58" t="s">
        <v>191</v>
      </c>
      <c r="B8" s="58" t="s">
        <v>192</v>
      </c>
      <c r="C8" s="63" t="s">
        <v>193</v>
      </c>
      <c r="D8" s="63" t="s">
        <v>194</v>
      </c>
      <c r="E8" s="63" t="s">
        <v>195</v>
      </c>
      <c r="F8" s="63" t="s">
        <v>196</v>
      </c>
      <c r="G8" s="63" t="s">
        <v>197</v>
      </c>
      <c r="H8" s="121" t="s">
        <v>198</v>
      </c>
      <c r="I8" s="63">
        <v>0</v>
      </c>
      <c r="J8" s="63" t="s">
        <v>199</v>
      </c>
      <c r="K8" s="63" t="s">
        <v>200</v>
      </c>
      <c r="L8" s="63" t="s">
        <v>201</v>
      </c>
      <c r="M8" s="63"/>
      <c r="N8" s="21" t="s">
        <v>202</v>
      </c>
    </row>
    <row r="9" spans="1:14" ht="43.9">
      <c r="A9" s="58" t="s">
        <v>203</v>
      </c>
      <c r="B9" s="58" t="s">
        <v>192</v>
      </c>
      <c r="C9" s="63" t="s">
        <v>204</v>
      </c>
      <c r="D9" s="63" t="s">
        <v>205</v>
      </c>
      <c r="E9" s="63" t="s">
        <v>195</v>
      </c>
      <c r="F9" s="63" t="s">
        <v>196</v>
      </c>
      <c r="G9" s="63" t="s">
        <v>197</v>
      </c>
      <c r="H9" s="121" t="s">
        <v>198</v>
      </c>
      <c r="I9" s="63">
        <v>0</v>
      </c>
      <c r="J9" s="63" t="s">
        <v>199</v>
      </c>
      <c r="K9" s="63" t="s">
        <v>200</v>
      </c>
      <c r="L9" s="63" t="s">
        <v>206</v>
      </c>
      <c r="M9" s="63"/>
      <c r="N9" s="21" t="s">
        <v>207</v>
      </c>
    </row>
    <row r="10" spans="1:14" ht="43.9">
      <c r="A10" s="58" t="s">
        <v>208</v>
      </c>
      <c r="B10" s="58" t="s">
        <v>209</v>
      </c>
      <c r="C10" s="63" t="s">
        <v>210</v>
      </c>
      <c r="D10" s="63" t="s">
        <v>211</v>
      </c>
      <c r="E10" s="63" t="s">
        <v>195</v>
      </c>
      <c r="F10" s="63" t="s">
        <v>212</v>
      </c>
      <c r="G10" s="63" t="s">
        <v>213</v>
      </c>
      <c r="H10" s="121" t="s">
        <v>214</v>
      </c>
      <c r="I10" s="63" t="s">
        <v>215</v>
      </c>
      <c r="J10" s="63" t="s">
        <v>199</v>
      </c>
      <c r="K10" s="63" t="s">
        <v>200</v>
      </c>
      <c r="L10" s="63" t="s">
        <v>201</v>
      </c>
      <c r="M10" s="63"/>
      <c r="N10" s="120" t="s">
        <v>216</v>
      </c>
    </row>
    <row r="11" spans="1:14" ht="43.9">
      <c r="A11" s="58" t="s">
        <v>217</v>
      </c>
      <c r="B11" s="58" t="s">
        <v>209</v>
      </c>
      <c r="C11" s="63" t="s">
        <v>218</v>
      </c>
      <c r="D11" s="63" t="s">
        <v>219</v>
      </c>
      <c r="E11" s="63" t="s">
        <v>195</v>
      </c>
      <c r="F11" s="63" t="s">
        <v>212</v>
      </c>
      <c r="G11" s="63" t="s">
        <v>213</v>
      </c>
      <c r="H11" s="121" t="s">
        <v>214</v>
      </c>
      <c r="I11" s="63">
        <v>0</v>
      </c>
      <c r="J11" s="63" t="s">
        <v>220</v>
      </c>
      <c r="K11" s="63" t="s">
        <v>200</v>
      </c>
      <c r="L11" s="63" t="s">
        <v>201</v>
      </c>
      <c r="M11" s="63"/>
      <c r="N11" s="120" t="s">
        <v>221</v>
      </c>
    </row>
    <row r="12" spans="1:14" ht="43.9">
      <c r="A12" s="58" t="s">
        <v>217</v>
      </c>
      <c r="B12" s="58" t="s">
        <v>209</v>
      </c>
      <c r="C12" s="63" t="s">
        <v>218</v>
      </c>
      <c r="D12" s="63" t="s">
        <v>194</v>
      </c>
      <c r="E12" s="63" t="s">
        <v>195</v>
      </c>
      <c r="F12" s="63" t="s">
        <v>212</v>
      </c>
      <c r="G12" s="63" t="s">
        <v>213</v>
      </c>
      <c r="H12" s="121" t="s">
        <v>214</v>
      </c>
      <c r="I12" s="63">
        <v>0</v>
      </c>
      <c r="J12" s="63" t="s">
        <v>220</v>
      </c>
      <c r="K12" s="63" t="s">
        <v>200</v>
      </c>
      <c r="L12" s="63" t="s">
        <v>201</v>
      </c>
      <c r="M12" s="63"/>
      <c r="N12" s="120" t="s">
        <v>221</v>
      </c>
    </row>
    <row r="13" spans="1:14" ht="30">
      <c r="A13" s="58" t="s">
        <v>222</v>
      </c>
      <c r="B13" s="58" t="s">
        <v>209</v>
      </c>
      <c r="C13" s="63" t="s">
        <v>218</v>
      </c>
      <c r="D13" s="63" t="s">
        <v>223</v>
      </c>
      <c r="E13" s="63" t="s">
        <v>195</v>
      </c>
      <c r="F13" s="63" t="s">
        <v>212</v>
      </c>
      <c r="G13" s="63" t="s">
        <v>213</v>
      </c>
      <c r="H13" s="121" t="s">
        <v>224</v>
      </c>
      <c r="I13" s="63">
        <v>0</v>
      </c>
      <c r="J13" s="63" t="s">
        <v>220</v>
      </c>
      <c r="K13" s="63" t="s">
        <v>200</v>
      </c>
      <c r="L13" s="63" t="s">
        <v>201</v>
      </c>
      <c r="M13" s="63"/>
      <c r="N13" s="21" t="s">
        <v>225</v>
      </c>
    </row>
    <row r="14" spans="1:14" ht="30">
      <c r="A14" s="58" t="s">
        <v>222</v>
      </c>
      <c r="B14" s="58" t="s">
        <v>209</v>
      </c>
      <c r="C14" s="63" t="s">
        <v>218</v>
      </c>
      <c r="D14" s="63" t="s">
        <v>223</v>
      </c>
      <c r="E14" s="63" t="s">
        <v>195</v>
      </c>
      <c r="F14" s="63" t="s">
        <v>212</v>
      </c>
      <c r="G14" s="63" t="s">
        <v>213</v>
      </c>
      <c r="H14" s="121" t="s">
        <v>224</v>
      </c>
      <c r="I14" s="63">
        <v>0</v>
      </c>
      <c r="J14" s="63" t="s">
        <v>220</v>
      </c>
      <c r="K14" s="63" t="s">
        <v>200</v>
      </c>
      <c r="L14" s="63" t="s">
        <v>201</v>
      </c>
      <c r="M14" s="63"/>
      <c r="N14" s="21" t="s">
        <v>226</v>
      </c>
    </row>
    <row r="15" spans="1:14" ht="30">
      <c r="A15" s="58" t="s">
        <v>222</v>
      </c>
      <c r="B15" s="58" t="s">
        <v>209</v>
      </c>
      <c r="C15" s="63" t="s">
        <v>218</v>
      </c>
      <c r="D15" s="63" t="s">
        <v>223</v>
      </c>
      <c r="E15" s="63" t="s">
        <v>195</v>
      </c>
      <c r="F15" s="63" t="s">
        <v>212</v>
      </c>
      <c r="G15" s="63" t="s">
        <v>213</v>
      </c>
      <c r="H15" s="121" t="s">
        <v>224</v>
      </c>
      <c r="I15" s="63">
        <v>0</v>
      </c>
      <c r="J15" s="63" t="s">
        <v>220</v>
      </c>
      <c r="K15" s="63" t="s">
        <v>200</v>
      </c>
      <c r="L15" s="63" t="s">
        <v>201</v>
      </c>
      <c r="M15" s="63"/>
      <c r="N15" s="21" t="s">
        <v>227</v>
      </c>
    </row>
    <row r="16" spans="1:14">
      <c r="A16" s="60" t="s">
        <v>228</v>
      </c>
      <c r="B16" s="60"/>
      <c r="C16" s="69"/>
      <c r="D16" s="69"/>
      <c r="E16" s="69"/>
      <c r="F16" s="69"/>
      <c r="G16" s="69"/>
      <c r="H16" s="69"/>
      <c r="I16" s="69"/>
      <c r="J16" s="69"/>
      <c r="K16" s="69"/>
      <c r="L16" s="69"/>
      <c r="M16" s="69"/>
    </row>
    <row r="17" spans="1:13">
      <c r="A17" s="60" t="s">
        <v>192</v>
      </c>
      <c r="B17" s="32"/>
      <c r="C17" s="69"/>
      <c r="D17" s="69"/>
      <c r="E17" s="69"/>
      <c r="F17" s="69"/>
      <c r="G17" s="69"/>
      <c r="H17" s="69"/>
      <c r="I17" s="69"/>
      <c r="J17" s="69"/>
      <c r="K17" s="69"/>
      <c r="L17" s="69"/>
      <c r="M17" s="69"/>
    </row>
    <row r="18" spans="1:13">
      <c r="A18" s="60" t="s">
        <v>209</v>
      </c>
      <c r="B18" s="32"/>
      <c r="C18" s="69"/>
      <c r="D18" s="69"/>
      <c r="E18" s="69"/>
      <c r="F18" s="69"/>
      <c r="G18" s="69"/>
      <c r="H18" s="69"/>
      <c r="I18" s="69"/>
      <c r="J18" s="69"/>
      <c r="K18" s="69"/>
      <c r="L18" s="69"/>
      <c r="M18" s="69"/>
    </row>
    <row r="19" spans="1:13">
      <c r="A19" s="60" t="s">
        <v>229</v>
      </c>
      <c r="B19" s="32"/>
      <c r="C19" s="69"/>
      <c r="D19" s="69"/>
      <c r="E19" s="69"/>
      <c r="F19" s="69"/>
      <c r="G19" s="69"/>
      <c r="H19" s="69"/>
      <c r="I19" s="69"/>
      <c r="J19" s="69"/>
      <c r="K19" s="69"/>
      <c r="L19" s="69"/>
      <c r="M19" s="69"/>
    </row>
    <row r="20" spans="1:13">
      <c r="A20" s="60" t="s">
        <v>230</v>
      </c>
      <c r="B20" s="32"/>
      <c r="C20" s="69"/>
      <c r="D20" s="69"/>
      <c r="E20" s="69"/>
      <c r="F20" s="69"/>
      <c r="G20" s="69"/>
      <c r="H20" s="69"/>
      <c r="I20" s="69"/>
      <c r="J20" s="69"/>
      <c r="K20" s="69"/>
      <c r="L20" s="69"/>
      <c r="M20" s="69"/>
    </row>
    <row r="21" spans="1:13">
      <c r="A21" s="60" t="s">
        <v>231</v>
      </c>
      <c r="B21" s="32"/>
      <c r="C21" s="69"/>
      <c r="D21" s="69"/>
      <c r="E21" s="69"/>
      <c r="F21" s="69"/>
      <c r="G21" s="69"/>
      <c r="H21" s="69"/>
      <c r="I21" s="69"/>
      <c r="J21" s="69"/>
      <c r="K21" s="69"/>
      <c r="L21" s="69"/>
      <c r="M21" s="69"/>
    </row>
    <row r="22" spans="1:13">
      <c r="A22" s="60" t="s">
        <v>232</v>
      </c>
      <c r="B22" s="32"/>
      <c r="C22" s="69"/>
      <c r="D22" s="69"/>
      <c r="E22" s="69"/>
      <c r="F22" s="69"/>
      <c r="G22" s="69"/>
      <c r="H22" s="69"/>
      <c r="I22" s="69"/>
      <c r="J22" s="69"/>
      <c r="K22" s="69"/>
      <c r="L22" s="69"/>
      <c r="M22" s="69"/>
    </row>
    <row r="23" spans="1:13">
      <c r="A23" s="60" t="s">
        <v>233</v>
      </c>
      <c r="B23" s="32"/>
      <c r="C23" s="32"/>
      <c r="D23" s="32"/>
      <c r="E23" s="32"/>
      <c r="F23" s="32"/>
      <c r="G23" s="32"/>
      <c r="H23" s="32"/>
      <c r="I23" s="32"/>
      <c r="J23" s="32"/>
      <c r="K23" s="32"/>
      <c r="L23" s="32"/>
      <c r="M23" s="32"/>
    </row>
    <row r="24" spans="1:13">
      <c r="A24" s="60" t="s">
        <v>234</v>
      </c>
      <c r="B24" s="32"/>
      <c r="C24" s="32"/>
      <c r="D24" s="32"/>
      <c r="E24" s="32"/>
      <c r="F24" s="32"/>
      <c r="G24" s="32"/>
      <c r="H24" s="32"/>
      <c r="I24" s="32"/>
      <c r="J24" s="32"/>
      <c r="K24" s="32"/>
      <c r="L24" s="32"/>
      <c r="M24" s="32"/>
    </row>
    <row r="25" spans="1:13">
      <c r="A25" s="60"/>
      <c r="B25" s="32"/>
      <c r="C25" s="32"/>
      <c r="D25" s="32"/>
      <c r="E25" s="32"/>
      <c r="F25" s="32"/>
      <c r="G25" s="32"/>
      <c r="H25" s="32"/>
      <c r="I25" s="32"/>
      <c r="J25" s="32"/>
      <c r="K25" s="32"/>
      <c r="L25" s="32"/>
      <c r="M25" s="32"/>
    </row>
    <row r="26" spans="1:13">
      <c r="A26" s="32"/>
      <c r="B26" s="32"/>
      <c r="C26" s="32"/>
      <c r="D26" s="32"/>
      <c r="E26" s="32"/>
      <c r="F26" s="32"/>
      <c r="G26" s="32"/>
      <c r="H26" s="32"/>
      <c r="I26" s="32"/>
      <c r="J26" s="32"/>
      <c r="K26" s="32"/>
      <c r="L26" s="32"/>
      <c r="M26" s="32"/>
    </row>
    <row r="27" spans="1:13">
      <c r="A27" s="34" t="s">
        <v>107</v>
      </c>
      <c r="B27" s="49"/>
      <c r="C27" s="50"/>
      <c r="D27" s="32"/>
      <c r="E27" s="32"/>
      <c r="F27" s="32"/>
      <c r="G27" s="32"/>
      <c r="H27" s="32"/>
      <c r="I27" s="32"/>
      <c r="J27" s="32"/>
      <c r="K27" s="32"/>
      <c r="L27" s="32"/>
      <c r="M27" s="32"/>
    </row>
    <row r="28" spans="1:13" ht="208.9" customHeight="1">
      <c r="A28" s="70" t="s">
        <v>235</v>
      </c>
      <c r="B28" s="51" t="s">
        <v>236</v>
      </c>
      <c r="C28" s="32"/>
      <c r="D28" s="32"/>
      <c r="E28" s="32"/>
      <c r="F28" s="32"/>
      <c r="G28" s="32"/>
      <c r="H28" s="32"/>
      <c r="I28" s="32"/>
      <c r="J28" s="32"/>
      <c r="K28" s="32"/>
      <c r="L28" s="32"/>
      <c r="M28" s="32"/>
    </row>
    <row r="29" spans="1:13">
      <c r="A29" s="24"/>
      <c r="B29" s="24"/>
      <c r="C29" s="20"/>
      <c r="D29" s="20"/>
      <c r="E29" s="20"/>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2"/>
  <sheetViews>
    <sheetView zoomScale="85" zoomScaleNormal="85" workbookViewId="0">
      <selection activeCell="A6" sqref="A6:B6"/>
    </sheetView>
  </sheetViews>
  <sheetFormatPr defaultColWidth="9.140625" defaultRowHeight="15"/>
  <cols>
    <col min="1" max="1" width="18.85546875" style="4" customWidth="1"/>
    <col min="2" max="2" width="24.140625" style="4" customWidth="1"/>
    <col min="3" max="4" width="20.5703125" style="4" customWidth="1"/>
    <col min="5" max="5" width="21.140625" style="4" customWidth="1"/>
    <col min="6" max="6" width="19.42578125" style="4" customWidth="1"/>
    <col min="7" max="7" width="25.42578125" style="4" customWidth="1"/>
    <col min="8" max="8" width="31.140625" style="4" customWidth="1"/>
    <col min="9" max="9" width="23.85546875" style="4" customWidth="1"/>
    <col min="10" max="16384" width="9.140625" style="4"/>
  </cols>
  <sheetData>
    <row r="1" spans="1:7" ht="17.45">
      <c r="A1" s="79" t="s">
        <v>237</v>
      </c>
      <c r="B1" s="2"/>
    </row>
    <row r="2" spans="1:7" s="20" customFormat="1" ht="15.6">
      <c r="A2" s="17" t="s">
        <v>238</v>
      </c>
    </row>
    <row r="3" spans="1:7" s="20" customFormat="1" ht="15.6">
      <c r="A3" s="17" t="s">
        <v>239</v>
      </c>
    </row>
    <row r="4" spans="1:7" s="16" customFormat="1">
      <c r="A4" s="17" t="s">
        <v>45</v>
      </c>
    </row>
    <row r="5" spans="1:7">
      <c r="A5" s="36" t="s">
        <v>47</v>
      </c>
      <c r="B5" s="36" t="s">
        <v>48</v>
      </c>
      <c r="C5" s="61"/>
      <c r="D5" s="19"/>
      <c r="E5" s="19"/>
      <c r="F5" s="19"/>
      <c r="G5" s="8"/>
    </row>
    <row r="6" spans="1:7">
      <c r="A6" s="38" t="s">
        <v>50</v>
      </c>
      <c r="B6" s="38" t="s">
        <v>51</v>
      </c>
      <c r="C6" s="61"/>
      <c r="D6" s="19"/>
      <c r="E6" s="19"/>
      <c r="F6" s="19"/>
      <c r="G6" s="8"/>
    </row>
    <row r="7" spans="1:7" ht="14.45" customHeight="1">
      <c r="A7" s="61"/>
      <c r="B7" s="127" t="s">
        <v>240</v>
      </c>
      <c r="C7" s="128"/>
      <c r="D7" s="129"/>
      <c r="E7" s="61"/>
      <c r="F7" s="61"/>
    </row>
    <row r="8" spans="1:7" ht="60">
      <c r="A8" s="29" t="s">
        <v>241</v>
      </c>
      <c r="B8" s="27" t="s">
        <v>242</v>
      </c>
      <c r="C8" s="27" t="s">
        <v>243</v>
      </c>
      <c r="D8" s="27" t="s">
        <v>244</v>
      </c>
      <c r="E8" s="95" t="s">
        <v>245</v>
      </c>
      <c r="F8" s="95" t="s">
        <v>246</v>
      </c>
    </row>
    <row r="9" spans="1:7" ht="75">
      <c r="A9" s="107" t="s">
        <v>247</v>
      </c>
      <c r="B9" s="137" t="s">
        <v>248</v>
      </c>
      <c r="C9" s="137" t="s">
        <v>249</v>
      </c>
      <c r="D9" s="137" t="s">
        <v>131</v>
      </c>
      <c r="E9" s="137"/>
      <c r="F9" s="137" t="s">
        <v>250</v>
      </c>
    </row>
    <row r="10" spans="1:7" ht="60">
      <c r="A10" s="108" t="s">
        <v>251</v>
      </c>
      <c r="B10" s="138"/>
      <c r="C10" s="138"/>
      <c r="D10" s="138"/>
      <c r="E10" s="138"/>
      <c r="F10" s="138"/>
    </row>
    <row r="11" spans="1:7" ht="30">
      <c r="A11" s="107" t="s">
        <v>252</v>
      </c>
      <c r="B11" s="137" t="s">
        <v>248</v>
      </c>
      <c r="C11" s="137" t="s">
        <v>131</v>
      </c>
      <c r="D11" s="137" t="s">
        <v>253</v>
      </c>
      <c r="E11" s="137"/>
      <c r="F11" s="137" t="s">
        <v>250</v>
      </c>
    </row>
    <row r="12" spans="1:7" ht="60">
      <c r="A12" s="108" t="s">
        <v>254</v>
      </c>
      <c r="B12" s="138"/>
      <c r="C12" s="138"/>
      <c r="D12" s="138"/>
      <c r="E12" s="138"/>
      <c r="F12" s="138"/>
    </row>
    <row r="13" spans="1:7" ht="75">
      <c r="A13" s="107" t="s">
        <v>255</v>
      </c>
      <c r="B13" s="137" t="s">
        <v>256</v>
      </c>
      <c r="C13" s="137" t="s">
        <v>257</v>
      </c>
      <c r="D13" s="137" t="s">
        <v>258</v>
      </c>
      <c r="E13" s="137"/>
      <c r="F13" s="137" t="s">
        <v>250</v>
      </c>
    </row>
    <row r="14" spans="1:7" ht="60">
      <c r="A14" s="108" t="s">
        <v>259</v>
      </c>
      <c r="B14" s="138"/>
      <c r="C14" s="138"/>
      <c r="D14" s="138"/>
      <c r="E14" s="138"/>
      <c r="F14" s="138"/>
    </row>
    <row r="15" spans="1:7" ht="45">
      <c r="A15" s="51" t="s">
        <v>260</v>
      </c>
      <c r="B15" s="51" t="s">
        <v>261</v>
      </c>
      <c r="C15" s="32"/>
      <c r="D15" s="61"/>
      <c r="E15" s="61"/>
      <c r="F15" s="61"/>
    </row>
    <row r="16" spans="1:7">
      <c r="A16" s="61"/>
      <c r="B16" s="61"/>
      <c r="C16" s="61"/>
      <c r="D16" s="61"/>
      <c r="E16" s="61"/>
      <c r="F16" s="61"/>
    </row>
    <row r="17" spans="1:6">
      <c r="A17" s="61"/>
      <c r="B17" s="61"/>
      <c r="C17" s="61"/>
      <c r="D17" s="61"/>
      <c r="E17" s="61"/>
      <c r="F17" s="61"/>
    </row>
    <row r="18" spans="1:6">
      <c r="A18" s="61"/>
      <c r="B18" s="61"/>
      <c r="C18" s="61"/>
      <c r="D18" s="61"/>
      <c r="E18" s="61"/>
      <c r="F18" s="61"/>
    </row>
    <row r="21" spans="1:6">
      <c r="A21" s="1"/>
      <c r="B21" s="1"/>
    </row>
    <row r="22" spans="1:6">
      <c r="A22" s="1"/>
      <c r="B22" s="1"/>
    </row>
  </sheetData>
  <mergeCells count="16">
    <mergeCell ref="B7:D7"/>
    <mergeCell ref="B9:B10"/>
    <mergeCell ref="C9:C10"/>
    <mergeCell ref="D9:D10"/>
    <mergeCell ref="E9:E10"/>
    <mergeCell ref="F9:F10"/>
    <mergeCell ref="B11:B12"/>
    <mergeCell ref="C11:C12"/>
    <mergeCell ref="D11:D12"/>
    <mergeCell ref="E11:E12"/>
    <mergeCell ref="F11:F12"/>
    <mergeCell ref="B13:B14"/>
    <mergeCell ref="C13:C14"/>
    <mergeCell ref="D13:D14"/>
    <mergeCell ref="E13:E14"/>
    <mergeCell ref="F13:F14"/>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16"/>
  <sheetViews>
    <sheetView topLeftCell="A108" zoomScale="70" zoomScaleNormal="70" workbookViewId="0">
      <selection activeCell="B116" sqref="B116"/>
    </sheetView>
  </sheetViews>
  <sheetFormatPr defaultColWidth="9.140625" defaultRowHeight="15"/>
  <cols>
    <col min="1" max="1" width="27.5703125" style="4" customWidth="1"/>
    <col min="2" max="2" width="26.140625" style="4" customWidth="1"/>
    <col min="3" max="3" width="25.42578125" style="4" customWidth="1"/>
    <col min="4" max="4" width="24.85546875" style="4" customWidth="1"/>
    <col min="5" max="5" width="29.42578125" style="4" customWidth="1"/>
    <col min="6" max="6" width="17.5703125" style="4" customWidth="1"/>
    <col min="7" max="16384" width="9.140625" style="4"/>
  </cols>
  <sheetData>
    <row r="1" spans="1:6" s="16" customFormat="1">
      <c r="A1" s="17" t="s">
        <v>45</v>
      </c>
    </row>
    <row r="2" spans="1:6" ht="17.45">
      <c r="A2" s="79" t="s">
        <v>262</v>
      </c>
    </row>
    <row r="3" spans="1:6">
      <c r="A3" s="17" t="s">
        <v>263</v>
      </c>
    </row>
    <row r="4" spans="1:6" s="20" customFormat="1" ht="15.6">
      <c r="A4" s="17" t="s">
        <v>264</v>
      </c>
    </row>
    <row r="5" spans="1:6" ht="15" customHeight="1">
      <c r="A5" s="36" t="s">
        <v>47</v>
      </c>
      <c r="B5" s="36" t="s">
        <v>48</v>
      </c>
      <c r="C5" s="61"/>
      <c r="D5" s="61"/>
      <c r="E5" s="61"/>
    </row>
    <row r="6" spans="1:6" ht="20.45" customHeight="1">
      <c r="A6" s="38" t="s">
        <v>50</v>
      </c>
      <c r="B6" s="38" t="s">
        <v>51</v>
      </c>
      <c r="D6" s="61"/>
      <c r="E6" s="61"/>
      <c r="F6" s="7"/>
    </row>
    <row r="7" spans="1:6" ht="30">
      <c r="A7" s="71" t="s">
        <v>265</v>
      </c>
      <c r="B7" s="27" t="s">
        <v>266</v>
      </c>
      <c r="C7" s="27" t="s">
        <v>267</v>
      </c>
      <c r="D7" s="27" t="s">
        <v>268</v>
      </c>
      <c r="E7" s="27" t="s">
        <v>269</v>
      </c>
    </row>
    <row r="8" spans="1:6">
      <c r="A8" s="115" t="s">
        <v>270</v>
      </c>
      <c r="B8" s="116" t="s">
        <v>271</v>
      </c>
      <c r="C8" s="63">
        <v>323</v>
      </c>
      <c r="D8" s="63">
        <v>651</v>
      </c>
      <c r="E8" s="63"/>
    </row>
    <row r="9" spans="1:6">
      <c r="A9" s="72"/>
      <c r="B9" s="63"/>
      <c r="C9" s="63"/>
      <c r="D9" s="63"/>
      <c r="E9" s="61"/>
    </row>
    <row r="10" spans="1:6" ht="30">
      <c r="A10" s="73" t="s">
        <v>272</v>
      </c>
      <c r="B10" s="27" t="s">
        <v>273</v>
      </c>
      <c r="C10" s="27" t="s">
        <v>274</v>
      </c>
      <c r="D10" s="27"/>
      <c r="E10" s="61"/>
    </row>
    <row r="11" spans="1:6">
      <c r="A11" s="74" t="s">
        <v>192</v>
      </c>
      <c r="B11" s="112">
        <v>31.490015360983101</v>
      </c>
      <c r="C11" s="75"/>
      <c r="D11" s="76"/>
      <c r="E11" s="61"/>
    </row>
    <row r="12" spans="1:6" ht="30">
      <c r="A12" s="74" t="s">
        <v>209</v>
      </c>
      <c r="B12" s="112">
        <v>4.9155145929339401</v>
      </c>
      <c r="C12" s="75"/>
      <c r="D12" s="76"/>
      <c r="E12" s="61"/>
    </row>
    <row r="13" spans="1:6" ht="30">
      <c r="A13" s="74" t="s">
        <v>229</v>
      </c>
      <c r="B13" s="112">
        <v>6.2980030721966198</v>
      </c>
      <c r="C13" s="75"/>
      <c r="D13" s="76"/>
      <c r="E13" s="61"/>
    </row>
    <row r="14" spans="1:6">
      <c r="A14" s="74" t="s">
        <v>230</v>
      </c>
      <c r="B14" s="112">
        <v>1.3824884792626699</v>
      </c>
      <c r="C14" s="75"/>
      <c r="D14" s="76"/>
      <c r="E14" s="61"/>
    </row>
    <row r="15" spans="1:6">
      <c r="A15" s="74" t="s">
        <v>231</v>
      </c>
      <c r="B15" s="112">
        <v>1.2288786482334799</v>
      </c>
      <c r="C15" s="75"/>
      <c r="D15" s="76"/>
      <c r="E15" s="61"/>
    </row>
    <row r="16" spans="1:6">
      <c r="A16" s="74" t="s">
        <v>195</v>
      </c>
      <c r="B16" s="112">
        <v>54.685099846390102</v>
      </c>
      <c r="C16" s="75"/>
      <c r="D16" s="76"/>
      <c r="E16" s="61"/>
    </row>
    <row r="17" spans="1:5">
      <c r="A17" s="73" t="s">
        <v>275</v>
      </c>
      <c r="B17" s="27" t="s">
        <v>276</v>
      </c>
      <c r="C17" s="75"/>
      <c r="D17" s="76"/>
      <c r="E17" s="61"/>
    </row>
    <row r="18" spans="1:5">
      <c r="A18" s="58" t="s">
        <v>277</v>
      </c>
      <c r="B18" s="114">
        <v>0</v>
      </c>
      <c r="C18" s="63"/>
      <c r="D18" s="76"/>
      <c r="E18" s="61"/>
    </row>
    <row r="19" spans="1:5">
      <c r="A19" s="58" t="s">
        <v>278</v>
      </c>
      <c r="B19" s="114">
        <v>0</v>
      </c>
      <c r="C19" s="63"/>
      <c r="D19" s="76"/>
      <c r="E19" s="61"/>
    </row>
    <row r="20" spans="1:5">
      <c r="A20" s="58" t="s">
        <v>279</v>
      </c>
      <c r="B20" s="114">
        <v>0</v>
      </c>
      <c r="C20" s="63"/>
      <c r="D20" s="76"/>
      <c r="E20" s="61"/>
    </row>
    <row r="21" spans="1:5">
      <c r="A21" s="58" t="s">
        <v>280</v>
      </c>
      <c r="B21" s="114">
        <v>0.15360983102918499</v>
      </c>
      <c r="C21" s="63"/>
      <c r="D21" s="76"/>
      <c r="E21" s="61"/>
    </row>
    <row r="22" spans="1:5">
      <c r="A22" s="58" t="s">
        <v>281</v>
      </c>
      <c r="B22" s="114">
        <v>0</v>
      </c>
      <c r="C22" s="63"/>
      <c r="D22" s="76"/>
      <c r="E22" s="61"/>
    </row>
    <row r="23" spans="1:5">
      <c r="A23" s="58" t="s">
        <v>282</v>
      </c>
      <c r="B23" s="114">
        <v>0</v>
      </c>
      <c r="C23" s="63"/>
      <c r="D23" s="76"/>
      <c r="E23" s="61"/>
    </row>
    <row r="24" spans="1:5">
      <c r="A24" s="58" t="s">
        <v>283</v>
      </c>
      <c r="B24" s="114">
        <v>0.92165898617511499</v>
      </c>
      <c r="C24" s="63"/>
      <c r="D24" s="76"/>
      <c r="E24" s="61"/>
    </row>
    <row r="25" spans="1:5">
      <c r="A25" s="58" t="s">
        <v>284</v>
      </c>
      <c r="B25" s="114">
        <v>0</v>
      </c>
      <c r="C25" s="63"/>
      <c r="D25" s="76"/>
      <c r="E25" s="61"/>
    </row>
    <row r="26" spans="1:5">
      <c r="A26" s="58" t="s">
        <v>285</v>
      </c>
      <c r="B26" s="114">
        <v>0.61443932411674296</v>
      </c>
      <c r="C26" s="63"/>
      <c r="D26" s="76"/>
      <c r="E26" s="61"/>
    </row>
    <row r="27" spans="1:5">
      <c r="A27" s="58" t="s">
        <v>286</v>
      </c>
      <c r="B27" s="114">
        <v>0</v>
      </c>
      <c r="C27" s="63"/>
      <c r="D27" s="76"/>
      <c r="E27" s="61"/>
    </row>
    <row r="28" spans="1:5">
      <c r="A28" s="58" t="s">
        <v>287</v>
      </c>
      <c r="B28" s="114">
        <v>0</v>
      </c>
      <c r="C28" s="63"/>
      <c r="D28" s="76"/>
      <c r="E28" s="61"/>
    </row>
    <row r="29" spans="1:5">
      <c r="A29" s="58" t="s">
        <v>288</v>
      </c>
      <c r="B29" s="114">
        <v>0</v>
      </c>
      <c r="C29" s="63"/>
      <c r="D29" s="76"/>
      <c r="E29" s="61"/>
    </row>
    <row r="30" spans="1:5">
      <c r="A30" s="58" t="s">
        <v>289</v>
      </c>
      <c r="B30" s="114">
        <v>1.0752688172042999</v>
      </c>
      <c r="C30" s="63"/>
      <c r="D30" s="76"/>
      <c r="E30" s="61"/>
    </row>
    <row r="31" spans="1:5">
      <c r="A31" s="58" t="s">
        <v>290</v>
      </c>
      <c r="B31" s="114">
        <v>0</v>
      </c>
      <c r="C31" s="63"/>
      <c r="D31" s="76"/>
      <c r="E31" s="61"/>
    </row>
    <row r="32" spans="1:5">
      <c r="A32" s="58" t="s">
        <v>291</v>
      </c>
      <c r="B32" s="114">
        <v>0.15360983102918499</v>
      </c>
      <c r="C32" s="63"/>
      <c r="D32" s="76"/>
      <c r="E32" s="61"/>
    </row>
    <row r="33" spans="1:5">
      <c r="A33" s="58" t="s">
        <v>292</v>
      </c>
      <c r="B33" s="114">
        <v>2.6113671274961598</v>
      </c>
      <c r="C33" s="63"/>
      <c r="D33" s="76"/>
      <c r="E33" s="61"/>
    </row>
    <row r="34" spans="1:5">
      <c r="A34" s="58" t="s">
        <v>293</v>
      </c>
      <c r="B34" s="114">
        <v>0</v>
      </c>
      <c r="C34" s="63"/>
      <c r="D34" s="76"/>
      <c r="E34" s="61"/>
    </row>
    <row r="35" spans="1:5">
      <c r="A35" s="58" t="s">
        <v>294</v>
      </c>
      <c r="B35" s="114">
        <v>1.53609831029185</v>
      </c>
      <c r="C35" s="63"/>
      <c r="D35" s="76"/>
      <c r="E35" s="61"/>
    </row>
    <row r="36" spans="1:5">
      <c r="A36" s="58" t="s">
        <v>295</v>
      </c>
      <c r="B36" s="114">
        <v>1.68970814132104</v>
      </c>
      <c r="C36" s="63"/>
      <c r="D36" s="76"/>
      <c r="E36" s="61"/>
    </row>
    <row r="37" spans="1:5">
      <c r="A37" s="58" t="s">
        <v>296</v>
      </c>
      <c r="B37" s="114">
        <v>0</v>
      </c>
      <c r="C37" s="63"/>
      <c r="D37" s="76"/>
      <c r="E37" s="61"/>
    </row>
    <row r="38" spans="1:5">
      <c r="A38" s="58" t="s">
        <v>297</v>
      </c>
      <c r="B38" s="114">
        <v>0</v>
      </c>
      <c r="C38" s="63"/>
      <c r="D38" s="76"/>
      <c r="E38" s="61"/>
    </row>
    <row r="39" spans="1:5">
      <c r="A39" s="58" t="s">
        <v>298</v>
      </c>
      <c r="B39" s="114">
        <v>1.0752688172042999</v>
      </c>
      <c r="C39" s="63"/>
      <c r="D39" s="76"/>
      <c r="E39" s="61"/>
    </row>
    <row r="40" spans="1:5">
      <c r="A40" s="58" t="s">
        <v>299</v>
      </c>
      <c r="B40" s="114">
        <v>6.4516129032257998</v>
      </c>
      <c r="C40" s="63"/>
      <c r="D40" s="76"/>
      <c r="E40" s="61"/>
    </row>
    <row r="41" spans="1:5">
      <c r="A41" s="58" t="s">
        <v>300</v>
      </c>
      <c r="B41" s="114">
        <v>0</v>
      </c>
      <c r="C41" s="63"/>
      <c r="D41" s="76"/>
      <c r="E41" s="61"/>
    </row>
    <row r="42" spans="1:5">
      <c r="A42" s="58" t="s">
        <v>301</v>
      </c>
      <c r="B42" s="114">
        <v>0</v>
      </c>
      <c r="C42" s="63"/>
      <c r="D42" s="76"/>
      <c r="E42" s="61"/>
    </row>
    <row r="43" spans="1:5">
      <c r="A43" s="58" t="s">
        <v>302</v>
      </c>
      <c r="B43" s="114">
        <v>0</v>
      </c>
      <c r="C43" s="63"/>
      <c r="D43" s="76"/>
      <c r="E43" s="61"/>
    </row>
    <row r="44" spans="1:5">
      <c r="A44" s="58" t="s">
        <v>303</v>
      </c>
      <c r="B44" s="114">
        <v>0</v>
      </c>
      <c r="C44" s="63"/>
      <c r="D44" s="76"/>
      <c r="E44" s="61"/>
    </row>
    <row r="45" spans="1:5">
      <c r="A45" s="58" t="s">
        <v>304</v>
      </c>
      <c r="B45" s="114">
        <v>0</v>
      </c>
      <c r="C45" s="63"/>
      <c r="D45" s="76"/>
      <c r="E45" s="61"/>
    </row>
    <row r="46" spans="1:5">
      <c r="A46" s="58" t="s">
        <v>305</v>
      </c>
      <c r="B46" s="114">
        <v>0</v>
      </c>
      <c r="C46" s="63"/>
      <c r="D46" s="76"/>
      <c r="E46" s="61"/>
    </row>
    <row r="47" spans="1:5">
      <c r="A47" s="58" t="s">
        <v>306</v>
      </c>
      <c r="B47" s="114">
        <v>0</v>
      </c>
      <c r="C47" s="63"/>
      <c r="D47" s="76"/>
      <c r="E47" s="61"/>
    </row>
    <row r="48" spans="1:5">
      <c r="A48" s="58" t="s">
        <v>307</v>
      </c>
      <c r="B48" s="114">
        <v>0</v>
      </c>
      <c r="C48" s="63"/>
      <c r="D48" s="76"/>
      <c r="E48" s="61"/>
    </row>
    <row r="49" spans="1:5">
      <c r="A49" s="58" t="s">
        <v>308</v>
      </c>
      <c r="B49" s="114">
        <v>1.2288786482334799</v>
      </c>
      <c r="C49" s="63"/>
      <c r="D49" s="76"/>
      <c r="E49" s="61"/>
    </row>
    <row r="50" spans="1:5">
      <c r="A50" s="58" t="s">
        <v>309</v>
      </c>
      <c r="B50" s="114">
        <v>0</v>
      </c>
      <c r="C50" s="63"/>
      <c r="D50" s="76"/>
      <c r="E50" s="61"/>
    </row>
    <row r="51" spans="1:5">
      <c r="A51" s="58" t="s">
        <v>310</v>
      </c>
      <c r="B51" s="114">
        <v>0.30721966205837098</v>
      </c>
      <c r="C51" s="63"/>
      <c r="D51" s="76"/>
      <c r="E51" s="61"/>
    </row>
    <row r="52" spans="1:5">
      <c r="A52" s="58" t="s">
        <v>311</v>
      </c>
      <c r="B52" s="114">
        <v>0.30721966205837098</v>
      </c>
      <c r="C52" s="63"/>
      <c r="D52" s="76"/>
      <c r="E52" s="61"/>
    </row>
    <row r="53" spans="1:5">
      <c r="A53" s="58" t="s">
        <v>312</v>
      </c>
      <c r="B53" s="114">
        <v>3.84024577572964</v>
      </c>
      <c r="C53" s="63"/>
      <c r="D53" s="76"/>
      <c r="E53" s="61"/>
    </row>
    <row r="54" spans="1:5">
      <c r="A54" s="58" t="s">
        <v>313</v>
      </c>
      <c r="B54" s="114">
        <v>0</v>
      </c>
      <c r="C54" s="63"/>
      <c r="D54" s="76"/>
      <c r="E54" s="61"/>
    </row>
    <row r="55" spans="1:5">
      <c r="A55" s="58" t="s">
        <v>314</v>
      </c>
      <c r="B55" s="114">
        <v>0</v>
      </c>
      <c r="C55" s="63"/>
      <c r="D55" s="76"/>
      <c r="E55" s="61"/>
    </row>
    <row r="56" spans="1:5">
      <c r="A56" s="58" t="s">
        <v>315</v>
      </c>
      <c r="B56" s="114">
        <v>0</v>
      </c>
      <c r="C56" s="63"/>
      <c r="D56" s="76"/>
      <c r="E56" s="61"/>
    </row>
    <row r="57" spans="1:5">
      <c r="A57" s="58" t="s">
        <v>316</v>
      </c>
      <c r="B57" s="114">
        <v>0</v>
      </c>
      <c r="C57" s="63"/>
      <c r="D57" s="76"/>
      <c r="E57" s="61"/>
    </row>
    <row r="58" spans="1:5">
      <c r="A58" s="58" t="s">
        <v>317</v>
      </c>
      <c r="B58" s="114">
        <v>0.30721966205837098</v>
      </c>
      <c r="C58" s="63"/>
      <c r="D58" s="76"/>
      <c r="E58" s="61"/>
    </row>
    <row r="59" spans="1:5">
      <c r="A59" s="58" t="s">
        <v>318</v>
      </c>
      <c r="B59" s="114">
        <v>0</v>
      </c>
      <c r="C59" s="63"/>
      <c r="D59" s="76"/>
      <c r="E59" s="61"/>
    </row>
    <row r="60" spans="1:5">
      <c r="A60" s="58" t="s">
        <v>319</v>
      </c>
      <c r="B60" s="114">
        <v>4.3010752688171996</v>
      </c>
      <c r="C60" s="63"/>
      <c r="D60" s="76"/>
      <c r="E60" s="61"/>
    </row>
    <row r="61" spans="1:5">
      <c r="A61" s="58" t="s">
        <v>320</v>
      </c>
      <c r="B61" s="114">
        <v>1.3824884792626699</v>
      </c>
      <c r="C61" s="63"/>
      <c r="D61" s="76"/>
      <c r="E61" s="61"/>
    </row>
    <row r="62" spans="1:5">
      <c r="A62" s="58" t="s">
        <v>321</v>
      </c>
      <c r="B62" s="114">
        <v>0.15360983102918499</v>
      </c>
      <c r="C62" s="63"/>
      <c r="D62" s="76"/>
      <c r="E62" s="61"/>
    </row>
    <row r="63" spans="1:5">
      <c r="A63" s="58" t="s">
        <v>322</v>
      </c>
      <c r="B63" s="114">
        <v>0.15360983102918499</v>
      </c>
      <c r="C63" s="63"/>
      <c r="D63" s="76"/>
      <c r="E63" s="61"/>
    </row>
    <row r="64" spans="1:5">
      <c r="A64" s="58" t="s">
        <v>323</v>
      </c>
      <c r="B64" s="114">
        <v>0.15360983102918499</v>
      </c>
      <c r="C64" s="63"/>
      <c r="D64" s="76"/>
      <c r="E64" s="61"/>
    </row>
    <row r="65" spans="1:5">
      <c r="A65" s="58" t="s">
        <v>324</v>
      </c>
      <c r="B65" s="114">
        <v>12.749615975422399</v>
      </c>
      <c r="C65" s="63"/>
      <c r="D65" s="76"/>
      <c r="E65" s="61"/>
    </row>
    <row r="66" spans="1:5">
      <c r="A66" s="58" t="s">
        <v>325</v>
      </c>
      <c r="B66" s="114">
        <v>0</v>
      </c>
      <c r="C66" s="63"/>
      <c r="D66" s="76"/>
      <c r="E66" s="61"/>
    </row>
    <row r="67" spans="1:5">
      <c r="A67" s="117" t="s">
        <v>326</v>
      </c>
      <c r="B67" s="114">
        <v>5.0691244239631299</v>
      </c>
      <c r="C67" s="63"/>
      <c r="D67" s="76"/>
      <c r="E67" s="61"/>
    </row>
    <row r="68" spans="1:5">
      <c r="A68" s="77" t="s">
        <v>327</v>
      </c>
      <c r="B68" s="112">
        <v>46.236559139784902</v>
      </c>
      <c r="C68" s="63"/>
      <c r="D68" s="76"/>
      <c r="E68" s="61"/>
    </row>
    <row r="69" spans="1:5">
      <c r="A69" s="58" t="s">
        <v>328</v>
      </c>
      <c r="B69" s="112">
        <v>0.15360983102918499</v>
      </c>
      <c r="C69" s="63"/>
      <c r="D69" s="76"/>
      <c r="E69" s="61"/>
    </row>
    <row r="70" spans="1:5">
      <c r="A70" s="58" t="s">
        <v>329</v>
      </c>
      <c r="B70" s="112">
        <v>0</v>
      </c>
      <c r="C70" s="63"/>
      <c r="D70" s="76"/>
      <c r="E70" s="61"/>
    </row>
    <row r="71" spans="1:5">
      <c r="A71" s="58" t="s">
        <v>330</v>
      </c>
      <c r="B71" s="112">
        <v>0.460829493087557</v>
      </c>
      <c r="C71" s="63"/>
      <c r="D71" s="76"/>
      <c r="E71" s="61"/>
    </row>
    <row r="72" spans="1:5">
      <c r="A72" s="58" t="s">
        <v>331</v>
      </c>
      <c r="B72" s="112">
        <v>0</v>
      </c>
      <c r="C72" s="63"/>
      <c r="D72" s="76"/>
      <c r="E72" s="61"/>
    </row>
    <row r="73" spans="1:5">
      <c r="A73" s="58" t="s">
        <v>332</v>
      </c>
      <c r="B73" s="112">
        <v>0.15360983102918499</v>
      </c>
      <c r="C73" s="63"/>
      <c r="D73" s="76"/>
      <c r="E73" s="61"/>
    </row>
    <row r="74" spans="1:5">
      <c r="A74" s="58" t="s">
        <v>333</v>
      </c>
      <c r="B74" s="112">
        <v>0.30721966205837098</v>
      </c>
      <c r="C74" s="63"/>
      <c r="D74" s="76"/>
      <c r="E74" s="61"/>
    </row>
    <row r="75" spans="1:5">
      <c r="A75" s="58" t="s">
        <v>195</v>
      </c>
      <c r="B75" s="112">
        <v>52.688172043010702</v>
      </c>
      <c r="C75" s="82"/>
      <c r="D75" s="113"/>
      <c r="E75" s="61"/>
    </row>
    <row r="76" spans="1:5">
      <c r="A76" s="60" t="s">
        <v>334</v>
      </c>
      <c r="B76" s="61"/>
      <c r="C76" s="61"/>
      <c r="D76" s="61"/>
      <c r="E76" s="61"/>
    </row>
    <row r="77" spans="1:5">
      <c r="A77" s="60" t="s">
        <v>335</v>
      </c>
      <c r="B77" s="61"/>
      <c r="C77" s="61"/>
      <c r="D77" s="61"/>
      <c r="E77" s="61"/>
    </row>
    <row r="78" spans="1:5">
      <c r="A78" s="60" t="s">
        <v>336</v>
      </c>
      <c r="B78" s="61"/>
      <c r="C78" s="61"/>
      <c r="D78" s="61"/>
      <c r="E78" s="61"/>
    </row>
    <row r="79" spans="1:5">
      <c r="A79" s="60" t="s">
        <v>337</v>
      </c>
      <c r="B79" s="61"/>
      <c r="C79" s="61"/>
      <c r="D79" s="61"/>
      <c r="E79" s="61"/>
    </row>
    <row r="80" spans="1:5">
      <c r="A80" s="78" t="s">
        <v>338</v>
      </c>
      <c r="B80" s="61"/>
      <c r="C80" s="61"/>
      <c r="D80" s="61"/>
      <c r="E80" s="61"/>
    </row>
    <row r="81" spans="1:5">
      <c r="A81" s="78" t="s">
        <v>339</v>
      </c>
      <c r="B81" s="61"/>
      <c r="C81" s="61"/>
      <c r="D81" s="61"/>
      <c r="E81" s="61"/>
    </row>
    <row r="82" spans="1:5">
      <c r="A82" s="78"/>
      <c r="B82" s="61"/>
      <c r="C82" s="61"/>
      <c r="D82" s="61"/>
      <c r="E82" s="61"/>
    </row>
    <row r="83" spans="1:5">
      <c r="A83" s="61"/>
      <c r="B83" s="61"/>
      <c r="C83" s="61"/>
      <c r="D83" s="61"/>
      <c r="E83" s="61"/>
    </row>
    <row r="84" spans="1:5" ht="17.45">
      <c r="A84" s="79" t="s">
        <v>340</v>
      </c>
      <c r="B84" s="32"/>
      <c r="C84" s="32"/>
      <c r="D84" s="32"/>
      <c r="E84" s="32"/>
    </row>
    <row r="85" spans="1:5" ht="15.6">
      <c r="A85" s="17" t="s">
        <v>341</v>
      </c>
      <c r="B85" s="21"/>
      <c r="C85" s="21"/>
      <c r="D85" s="21"/>
      <c r="E85" s="21"/>
    </row>
    <row r="86" spans="1:5" s="20" customFormat="1" ht="15.6">
      <c r="A86" s="17" t="s">
        <v>342</v>
      </c>
    </row>
    <row r="87" spans="1:5" s="20" customFormat="1" ht="15.6">
      <c r="A87" s="17"/>
    </row>
    <row r="88" spans="1:5" s="20" customFormat="1" ht="15.6">
      <c r="A88" s="17"/>
    </row>
    <row r="89" spans="1:5" s="20" customFormat="1" ht="15.6">
      <c r="A89" s="17"/>
    </row>
    <row r="90" spans="1:5" s="20" customFormat="1" ht="15.6">
      <c r="A90" s="17"/>
    </row>
    <row r="91" spans="1:5" s="20" customFormat="1" ht="15.6">
      <c r="A91" s="17"/>
    </row>
    <row r="92" spans="1:5" s="20" customFormat="1" ht="15.6">
      <c r="A92" s="17"/>
    </row>
    <row r="93" spans="1:5" s="20" customFormat="1" ht="15.6">
      <c r="A93" s="17"/>
    </row>
    <row r="94" spans="1:5" s="20" customFormat="1" ht="15.6">
      <c r="A94" s="17"/>
    </row>
    <row r="95" spans="1:5" s="20" customFormat="1" ht="15.6">
      <c r="A95" s="17"/>
    </row>
    <row r="96" spans="1:5" s="20" customFormat="1" ht="15.6">
      <c r="A96" s="17"/>
    </row>
    <row r="97" spans="1:5" s="20" customFormat="1" ht="15.6">
      <c r="A97" s="17"/>
    </row>
    <row r="98" spans="1:5" s="20" customFormat="1" ht="15.6">
      <c r="A98" s="17"/>
    </row>
    <row r="99" spans="1:5" s="20" customFormat="1" ht="15.6">
      <c r="A99" s="17"/>
    </row>
    <row r="100" spans="1:5" s="20" customFormat="1" ht="15.6">
      <c r="A100" s="17"/>
    </row>
    <row r="101" spans="1:5" s="20" customFormat="1" ht="15.6">
      <c r="A101" s="17"/>
    </row>
    <row r="102" spans="1:5" s="20" customFormat="1" ht="15.6">
      <c r="A102" s="17"/>
    </row>
    <row r="103" spans="1:5" s="20" customFormat="1" ht="15.6">
      <c r="A103" s="17"/>
    </row>
    <row r="104" spans="1:5" s="20" customFormat="1" ht="15.6">
      <c r="A104" s="17"/>
    </row>
    <row r="105" spans="1:5" s="20" customFormat="1" ht="15.6">
      <c r="A105" s="17"/>
    </row>
    <row r="106" spans="1:5" s="20" customFormat="1" ht="15.6">
      <c r="A106" s="17"/>
    </row>
    <row r="107" spans="1:5" s="20" customFormat="1" ht="15.6">
      <c r="A107" s="17"/>
    </row>
    <row r="108" spans="1:5" s="20" customFormat="1" ht="15.6">
      <c r="A108" s="26"/>
    </row>
    <row r="109" spans="1:5" s="20" customFormat="1" ht="15.6">
      <c r="A109" s="26"/>
    </row>
    <row r="110" spans="1:5" s="20" customFormat="1" ht="15.6">
      <c r="A110" s="26"/>
    </row>
    <row r="111" spans="1:5" s="20" customFormat="1" ht="15.6">
      <c r="A111" s="26"/>
    </row>
    <row r="112" spans="1:5" ht="15.6">
      <c r="A112" s="3"/>
      <c r="B112" s="21"/>
      <c r="C112" s="21"/>
      <c r="D112" s="21"/>
      <c r="E112" s="21"/>
    </row>
    <row r="113" spans="1:5" ht="15.6">
      <c r="A113" s="32"/>
      <c r="B113" s="32"/>
      <c r="C113" s="21"/>
      <c r="D113" s="21"/>
      <c r="E113" s="21"/>
    </row>
    <row r="114" spans="1:5" ht="15.6">
      <c r="A114" s="34" t="s">
        <v>107</v>
      </c>
      <c r="B114" s="49"/>
      <c r="C114" s="23"/>
    </row>
    <row r="115" spans="1:5" ht="98.25" customHeight="1">
      <c r="A115" s="51" t="s">
        <v>343</v>
      </c>
      <c r="B115" s="51" t="s">
        <v>344</v>
      </c>
      <c r="C115" s="25"/>
    </row>
    <row r="116" spans="1:5" ht="59.25">
      <c r="A116" s="45" t="s">
        <v>345</v>
      </c>
      <c r="B116" s="51" t="s">
        <v>346</v>
      </c>
      <c r="C116" s="11"/>
    </row>
  </sheetData>
  <hyperlinks>
    <hyperlink ref="A8" r:id="rId1" xr:uid="{423AA861-1991-4E3B-A6FF-A05A65AE40F4}"/>
  </hyperlinks>
  <pageMargins left="0.7" right="0.7" top="0.75" bottom="0.75" header="0.3" footer="0.3"/>
  <pageSetup paperSize="9" scale="74" orientation="landscape" horizontalDpi="4294967293"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70"/>
  <sheetViews>
    <sheetView zoomScale="85" zoomScaleNormal="85" workbookViewId="0">
      <selection activeCell="B65" sqref="B65"/>
    </sheetView>
  </sheetViews>
  <sheetFormatPr defaultColWidth="8.85546875" defaultRowHeight="15.6"/>
  <cols>
    <col min="1" max="1" width="19.85546875" style="20" customWidth="1"/>
    <col min="2" max="2" width="11.85546875" style="20" customWidth="1"/>
    <col min="3" max="3" width="14.140625" style="20" customWidth="1"/>
    <col min="4" max="5" width="14.85546875" style="20" customWidth="1"/>
    <col min="6" max="6" width="17" style="20" customWidth="1"/>
    <col min="7" max="16384" width="8.85546875" style="20"/>
  </cols>
  <sheetData>
    <row r="1" spans="1:6">
      <c r="A1" s="17" t="s">
        <v>347</v>
      </c>
    </row>
    <row r="2" spans="1:6" ht="17.45">
      <c r="A2" s="79" t="s">
        <v>348</v>
      </c>
      <c r="B2" s="32"/>
      <c r="C2" s="32"/>
      <c r="D2" s="32"/>
      <c r="E2" s="32"/>
    </row>
    <row r="3" spans="1:6" s="12" customFormat="1">
      <c r="A3" s="35" t="s">
        <v>349</v>
      </c>
      <c r="B3" s="35"/>
      <c r="C3" s="35"/>
      <c r="D3" s="32"/>
      <c r="E3" s="32"/>
      <c r="F3" s="20"/>
    </row>
    <row r="4" spans="1:6" ht="30" customHeight="1">
      <c r="A4" s="80" t="s">
        <v>47</v>
      </c>
      <c r="B4" s="80" t="s">
        <v>48</v>
      </c>
      <c r="C4" s="80" t="s">
        <v>350</v>
      </c>
      <c r="D4" s="32"/>
      <c r="E4" s="32"/>
    </row>
    <row r="5" spans="1:6" ht="30">
      <c r="A5" s="38" t="s">
        <v>50</v>
      </c>
      <c r="B5" s="38" t="s">
        <v>51</v>
      </c>
      <c r="C5" s="10" t="s">
        <v>351</v>
      </c>
      <c r="D5" s="32"/>
      <c r="E5" s="32"/>
    </row>
    <row r="6" spans="1:6">
      <c r="A6" s="32"/>
      <c r="B6" s="32"/>
      <c r="C6" s="32"/>
      <c r="D6" s="32"/>
      <c r="E6" s="32"/>
    </row>
    <row r="7" spans="1:6">
      <c r="A7" s="32"/>
      <c r="B7" s="32"/>
      <c r="C7" s="32"/>
      <c r="D7" s="32"/>
      <c r="E7" s="32"/>
    </row>
    <row r="8" spans="1:6">
      <c r="A8" s="32"/>
      <c r="B8" s="32"/>
      <c r="C8" s="32"/>
      <c r="D8" s="32"/>
      <c r="E8" s="32"/>
    </row>
    <row r="9" spans="1:6">
      <c r="A9" s="32"/>
      <c r="B9" s="32"/>
      <c r="C9" s="32"/>
      <c r="D9" s="32"/>
      <c r="E9" s="32"/>
    </row>
    <row r="10" spans="1:6">
      <c r="A10" s="32"/>
      <c r="B10" s="32"/>
      <c r="C10" s="32"/>
      <c r="D10" s="32"/>
      <c r="E10" s="32"/>
    </row>
    <row r="11" spans="1:6">
      <c r="A11" s="32"/>
      <c r="B11" s="32"/>
      <c r="C11" s="32"/>
      <c r="D11" s="32"/>
      <c r="E11" s="32"/>
    </row>
    <row r="12" spans="1:6">
      <c r="A12" s="32"/>
      <c r="B12" s="32"/>
      <c r="C12" s="32"/>
      <c r="D12" s="32"/>
      <c r="E12" s="32"/>
    </row>
    <row r="13" spans="1:6">
      <c r="A13" s="32"/>
      <c r="B13" s="32"/>
      <c r="C13" s="32"/>
      <c r="D13" s="32"/>
      <c r="E13" s="32"/>
    </row>
    <row r="14" spans="1:6">
      <c r="A14" s="32"/>
      <c r="B14" s="32"/>
      <c r="C14" s="32"/>
      <c r="D14" s="32"/>
      <c r="E14" s="32"/>
    </row>
    <row r="15" spans="1:6" ht="16.5">
      <c r="A15" s="32"/>
      <c r="B15" s="32"/>
      <c r="C15" s="32"/>
      <c r="D15" s="32"/>
      <c r="E15" s="32"/>
    </row>
    <row r="16" spans="1:6">
      <c r="A16" s="32"/>
      <c r="B16" s="32"/>
      <c r="C16" s="32"/>
      <c r="D16" s="32"/>
      <c r="E16" s="32"/>
    </row>
    <row r="17" spans="1:5" ht="16.5">
      <c r="A17" s="32"/>
      <c r="B17" s="32"/>
      <c r="C17" s="32"/>
      <c r="D17" s="32"/>
      <c r="E17" s="32"/>
    </row>
    <row r="18" spans="1:5">
      <c r="A18" s="32"/>
      <c r="B18" s="32"/>
      <c r="C18" s="32"/>
      <c r="D18" s="32"/>
      <c r="E18" s="32"/>
    </row>
    <row r="19" spans="1:5" ht="16.5">
      <c r="A19" s="32"/>
      <c r="B19" s="32"/>
      <c r="C19" s="32"/>
      <c r="D19" s="32"/>
      <c r="E19" s="32"/>
    </row>
    <row r="20" spans="1:5" ht="16.5">
      <c r="A20" s="32"/>
      <c r="B20" s="32"/>
      <c r="C20" s="32"/>
      <c r="D20" s="32"/>
      <c r="E20" s="32"/>
    </row>
    <row r="21" spans="1:5" ht="16.5">
      <c r="A21" s="32"/>
      <c r="B21" s="32"/>
      <c r="C21" s="32"/>
      <c r="D21" s="32"/>
      <c r="E21" s="32"/>
    </row>
    <row r="22" spans="1:5" ht="16.5">
      <c r="A22" s="32"/>
      <c r="B22" s="32"/>
      <c r="C22" s="32"/>
      <c r="D22" s="32"/>
      <c r="E22" s="32"/>
    </row>
    <row r="23" spans="1:5" ht="16.5">
      <c r="A23" s="32"/>
      <c r="B23" s="32"/>
      <c r="C23" s="32"/>
      <c r="D23" s="32"/>
      <c r="E23" s="32"/>
    </row>
    <row r="24" spans="1:5">
      <c r="A24" s="32"/>
      <c r="B24" s="32"/>
      <c r="C24" s="32"/>
      <c r="D24" s="32"/>
      <c r="E24" s="32"/>
    </row>
    <row r="25" spans="1:5">
      <c r="A25" s="32"/>
      <c r="B25" s="32"/>
      <c r="C25" s="32"/>
      <c r="D25" s="32"/>
      <c r="E25" s="32"/>
    </row>
    <row r="26" spans="1:5">
      <c r="A26" s="32"/>
      <c r="B26" s="32"/>
      <c r="C26" s="32"/>
      <c r="D26" s="32"/>
      <c r="E26" s="32"/>
    </row>
    <row r="27" spans="1:5">
      <c r="A27" s="32"/>
      <c r="B27" s="32"/>
      <c r="C27" s="32"/>
      <c r="D27" s="32"/>
      <c r="E27" s="32"/>
    </row>
    <row r="28" spans="1:5">
      <c r="A28" s="32"/>
      <c r="B28" s="32"/>
      <c r="C28" s="32"/>
      <c r="D28" s="32"/>
      <c r="E28" s="32"/>
    </row>
    <row r="29" spans="1:5">
      <c r="A29" s="32"/>
      <c r="B29" s="32"/>
      <c r="C29" s="32"/>
      <c r="D29" s="32"/>
      <c r="E29" s="32"/>
    </row>
    <row r="30" spans="1:5">
      <c r="A30" s="32"/>
      <c r="B30" s="32"/>
      <c r="C30" s="32"/>
      <c r="D30" s="32"/>
      <c r="E30" s="32"/>
    </row>
    <row r="31" spans="1:5">
      <c r="A31" s="35" t="s">
        <v>352</v>
      </c>
      <c r="B31" s="35"/>
      <c r="C31" s="35"/>
      <c r="D31" s="32"/>
      <c r="E31" s="32"/>
    </row>
    <row r="32" spans="1:5">
      <c r="A32" s="80" t="s">
        <v>47</v>
      </c>
      <c r="B32" s="80" t="s">
        <v>48</v>
      </c>
      <c r="C32" s="80" t="s">
        <v>350</v>
      </c>
      <c r="D32" s="32"/>
      <c r="E32" s="32"/>
    </row>
    <row r="33" spans="1:7" ht="30">
      <c r="A33" s="38" t="s">
        <v>50</v>
      </c>
      <c r="B33" s="38" t="s">
        <v>51</v>
      </c>
      <c r="C33" s="10" t="s">
        <v>351</v>
      </c>
      <c r="D33" s="32"/>
      <c r="E33" s="32"/>
    </row>
    <row r="34" spans="1:7">
      <c r="A34" s="32"/>
      <c r="B34" s="32"/>
      <c r="C34" s="32"/>
      <c r="D34" s="32"/>
      <c r="E34" s="32"/>
    </row>
    <row r="35" spans="1:7">
      <c r="A35" s="32"/>
      <c r="B35" s="61"/>
      <c r="C35" s="61"/>
      <c r="D35" s="61"/>
      <c r="E35" s="52"/>
      <c r="F35" s="9"/>
      <c r="G35" s="9"/>
    </row>
    <row r="36" spans="1:7">
      <c r="A36" s="52"/>
      <c r="B36" s="52"/>
      <c r="C36" s="52"/>
      <c r="D36" s="52"/>
      <c r="E36" s="52"/>
      <c r="F36" s="9"/>
      <c r="G36" s="9"/>
    </row>
    <row r="37" spans="1:7" s="12" customFormat="1">
      <c r="A37" s="81"/>
      <c r="B37" s="81"/>
      <c r="C37" s="81"/>
      <c r="D37" s="32"/>
      <c r="E37" s="32"/>
      <c r="F37" s="20"/>
    </row>
    <row r="38" spans="1:7">
      <c r="A38" s="32"/>
      <c r="B38" s="32"/>
      <c r="C38" s="32"/>
      <c r="D38" s="32"/>
      <c r="E38" s="32"/>
      <c r="G38" s="9"/>
    </row>
    <row r="39" spans="1:7" ht="19.7" customHeight="1">
      <c r="A39" s="32"/>
      <c r="B39" s="32"/>
      <c r="C39" s="32"/>
      <c r="D39" s="32"/>
      <c r="E39" s="32"/>
      <c r="G39" s="9"/>
    </row>
    <row r="40" spans="1:7">
      <c r="A40" s="82"/>
      <c r="B40" s="82"/>
      <c r="C40" s="19"/>
      <c r="D40" s="32"/>
      <c r="E40" s="32"/>
      <c r="G40" s="9"/>
    </row>
    <row r="41" spans="1:7">
      <c r="A41" s="82"/>
      <c r="B41" s="82"/>
      <c r="C41" s="19"/>
      <c r="D41" s="32"/>
      <c r="E41" s="32"/>
      <c r="G41" s="9"/>
    </row>
    <row r="42" spans="1:7">
      <c r="A42" s="18"/>
      <c r="B42" s="18"/>
      <c r="C42" s="19"/>
      <c r="G42" s="9"/>
    </row>
    <row r="43" spans="1:7">
      <c r="A43" s="18"/>
      <c r="B43" s="18"/>
      <c r="C43" s="19"/>
      <c r="G43" s="9"/>
    </row>
    <row r="44" spans="1:7">
      <c r="A44" s="18"/>
      <c r="B44" s="18"/>
      <c r="C44" s="19"/>
      <c r="G44" s="9"/>
    </row>
    <row r="45" spans="1:7">
      <c r="A45" s="18"/>
      <c r="B45" s="18"/>
      <c r="C45" s="19"/>
      <c r="G45" s="9"/>
    </row>
    <row r="46" spans="1:7">
      <c r="A46" s="18"/>
      <c r="B46" s="18"/>
      <c r="C46" s="19"/>
      <c r="G46" s="9"/>
    </row>
    <row r="47" spans="1:7">
      <c r="A47" s="18"/>
      <c r="B47" s="18"/>
      <c r="C47" s="19"/>
      <c r="G47" s="9"/>
    </row>
    <row r="48" spans="1:7">
      <c r="A48" s="18"/>
      <c r="B48" s="18"/>
      <c r="C48" s="19"/>
      <c r="G48" s="9"/>
    </row>
    <row r="49" spans="1:7">
      <c r="A49" s="18"/>
      <c r="B49" s="18"/>
      <c r="C49" s="19"/>
      <c r="G49" s="9"/>
    </row>
    <row r="50" spans="1:7">
      <c r="A50" s="18"/>
      <c r="B50" s="18"/>
      <c r="C50" s="19"/>
      <c r="G50" s="9"/>
    </row>
    <row r="51" spans="1:7">
      <c r="A51" s="18"/>
      <c r="B51" s="18"/>
      <c r="C51" s="19"/>
      <c r="G51" s="9"/>
    </row>
    <row r="52" spans="1:7">
      <c r="A52" s="18"/>
      <c r="B52" s="18"/>
      <c r="C52" s="19"/>
      <c r="G52" s="9"/>
    </row>
    <row r="53" spans="1:7">
      <c r="A53" s="18"/>
      <c r="B53" s="18"/>
      <c r="C53" s="19"/>
      <c r="G53" s="9"/>
    </row>
    <row r="54" spans="1:7">
      <c r="A54" s="18"/>
      <c r="B54" s="18"/>
      <c r="C54" s="19"/>
      <c r="G54" s="9"/>
    </row>
    <row r="55" spans="1:7">
      <c r="A55" s="18"/>
      <c r="B55" s="18"/>
      <c r="C55" s="19"/>
      <c r="G55" s="9"/>
    </row>
    <row r="56" spans="1:7">
      <c r="A56" s="18"/>
      <c r="B56" s="18"/>
      <c r="C56" s="19"/>
      <c r="G56" s="9"/>
    </row>
    <row r="57" spans="1:7">
      <c r="A57" s="18"/>
      <c r="B57" s="18"/>
      <c r="C57" s="19"/>
      <c r="G57" s="9"/>
    </row>
    <row r="58" spans="1:7">
      <c r="A58" s="18"/>
      <c r="B58" s="18"/>
      <c r="C58" s="19"/>
      <c r="G58" s="9"/>
    </row>
    <row r="59" spans="1:7">
      <c r="A59" s="18"/>
      <c r="B59" s="18"/>
      <c r="C59" s="19"/>
      <c r="G59" s="9"/>
    </row>
    <row r="60" spans="1:7">
      <c r="A60" s="18"/>
      <c r="B60" s="18"/>
      <c r="C60" s="19"/>
      <c r="G60" s="9"/>
    </row>
    <row r="66" spans="1:7">
      <c r="A66" s="3"/>
      <c r="B66" s="4"/>
      <c r="C66" s="4"/>
      <c r="D66" s="4"/>
      <c r="E66" s="4"/>
      <c r="F66" s="4"/>
      <c r="G66" s="9"/>
    </row>
    <row r="67" spans="1:7">
      <c r="A67" s="9"/>
      <c r="B67" s="9"/>
      <c r="C67" s="9"/>
      <c r="D67" s="9"/>
      <c r="E67" s="9"/>
      <c r="F67" s="9"/>
      <c r="G67" s="9"/>
    </row>
    <row r="68" spans="1:7">
      <c r="A68" s="3"/>
      <c r="B68" s="21"/>
      <c r="C68" s="21"/>
      <c r="D68" s="21"/>
      <c r="E68" s="21"/>
      <c r="F68" s="21"/>
      <c r="G68" s="9"/>
    </row>
    <row r="69" spans="1:7">
      <c r="B69" s="21"/>
      <c r="C69" s="21"/>
      <c r="D69" s="21"/>
      <c r="E69" s="21"/>
      <c r="F69" s="21"/>
      <c r="G69" s="9"/>
    </row>
    <row r="70" spans="1:7">
      <c r="B70" s="9"/>
      <c r="C70" s="9"/>
      <c r="D70" s="9"/>
      <c r="E70" s="9"/>
      <c r="F70" s="9"/>
      <c r="G70" s="9"/>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E19"/>
  <sheetViews>
    <sheetView zoomScaleNormal="100" workbookViewId="0">
      <selection activeCell="B19" sqref="B19"/>
    </sheetView>
  </sheetViews>
  <sheetFormatPr defaultColWidth="8.85546875" defaultRowHeight="15.6"/>
  <cols>
    <col min="1" max="1" width="17.140625" style="20" customWidth="1"/>
    <col min="2" max="2" width="17.42578125" style="20" customWidth="1"/>
    <col min="3" max="3" width="22.5703125" style="20" customWidth="1"/>
    <col min="4" max="4" width="13.85546875" style="20" customWidth="1"/>
    <col min="5" max="16384" width="8.85546875" style="20"/>
  </cols>
  <sheetData>
    <row r="1" spans="1:5" s="16" customFormat="1" ht="15">
      <c r="A1" s="17" t="s">
        <v>45</v>
      </c>
    </row>
    <row r="2" spans="1:5" ht="17.45">
      <c r="A2" s="79" t="s">
        <v>353</v>
      </c>
      <c r="B2" s="21"/>
      <c r="C2" s="21"/>
      <c r="D2" s="4"/>
      <c r="E2" s="21"/>
    </row>
    <row r="3" spans="1:5">
      <c r="A3" s="17" t="s">
        <v>342</v>
      </c>
    </row>
    <row r="4" spans="1:5" ht="15" customHeight="1">
      <c r="A4" s="83" t="s">
        <v>47</v>
      </c>
      <c r="B4" s="83" t="s">
        <v>48</v>
      </c>
      <c r="D4" s="4"/>
      <c r="E4" s="21"/>
    </row>
    <row r="5" spans="1:5">
      <c r="A5" s="38" t="s">
        <v>50</v>
      </c>
      <c r="B5" s="38" t="s">
        <v>51</v>
      </c>
      <c r="D5" s="4"/>
      <c r="E5" s="21"/>
    </row>
    <row r="6" spans="1:5" ht="15" customHeight="1">
      <c r="A6" s="2"/>
      <c r="B6" s="4"/>
      <c r="C6" s="4"/>
      <c r="D6" s="4"/>
      <c r="E6" s="21"/>
    </row>
    <row r="7" spans="1:5" ht="15" customHeight="1">
      <c r="A7" s="2"/>
      <c r="B7" s="4"/>
      <c r="C7" s="4"/>
      <c r="D7" s="4"/>
      <c r="E7" s="21"/>
    </row>
    <row r="8" spans="1:5" ht="15" customHeight="1">
      <c r="A8" s="2"/>
      <c r="B8" s="4"/>
      <c r="C8" s="4"/>
      <c r="D8" s="4"/>
      <c r="E8" s="21"/>
    </row>
    <row r="9" spans="1:5" ht="15" customHeight="1">
      <c r="A9" s="2"/>
      <c r="B9" s="4"/>
      <c r="C9" s="4"/>
      <c r="D9" s="4"/>
      <c r="E9" s="21"/>
    </row>
    <row r="10" spans="1:5" ht="15" customHeight="1">
      <c r="A10" s="2"/>
      <c r="B10" s="4"/>
      <c r="C10" s="4"/>
      <c r="D10" s="4"/>
      <c r="E10" s="21"/>
    </row>
    <row r="11" spans="1:5" ht="15" customHeight="1">
      <c r="A11" s="2"/>
      <c r="B11" s="4"/>
      <c r="C11" s="4"/>
      <c r="D11" s="4"/>
      <c r="E11" s="21"/>
    </row>
    <row r="12" spans="1:5" ht="15" customHeight="1">
      <c r="A12" s="2"/>
      <c r="B12" s="4"/>
      <c r="C12" s="4"/>
      <c r="D12" s="4"/>
      <c r="E12" s="21"/>
    </row>
    <row r="13" spans="1:5" ht="15" customHeight="1">
      <c r="A13" s="2"/>
      <c r="B13" s="4"/>
      <c r="C13" s="4"/>
      <c r="D13" s="4"/>
      <c r="E13" s="21"/>
    </row>
    <row r="14" spans="1:5" ht="15" customHeight="1">
      <c r="A14" s="2"/>
      <c r="B14" s="4"/>
      <c r="C14" s="4"/>
      <c r="D14" s="4"/>
      <c r="E14" s="21"/>
    </row>
    <row r="15" spans="1:5" ht="15" customHeight="1">
      <c r="A15" s="2"/>
      <c r="B15" s="4"/>
      <c r="C15" s="4"/>
      <c r="D15" s="4"/>
      <c r="E15" s="21"/>
    </row>
    <row r="16" spans="1:5" ht="15" customHeight="1">
      <c r="A16" s="2"/>
      <c r="B16" s="4"/>
      <c r="C16" s="4"/>
      <c r="D16" s="4"/>
      <c r="E16" s="21"/>
    </row>
    <row r="17" spans="1:5" ht="17.45">
      <c r="A17" s="2"/>
      <c r="B17" s="4"/>
      <c r="C17" s="4"/>
      <c r="D17" s="4"/>
      <c r="E17" s="21"/>
    </row>
    <row r="18" spans="1:5">
      <c r="A18" s="34" t="s">
        <v>107</v>
      </c>
      <c r="B18" s="49"/>
      <c r="C18" s="50"/>
    </row>
    <row r="19" spans="1:5" ht="59.25">
      <c r="A19" s="51" t="s">
        <v>354</v>
      </c>
      <c r="B19" s="51" t="s">
        <v>355</v>
      </c>
      <c r="C19" s="31"/>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55297bfa-2cfc-458f-bd84-6353e6c1dff2" xsi:nil="true"/>
    <lcf76f155ced4ddcb4097134ff3c332f xmlns="a89e14a4-5924-4fb1-91e1-fafdf6705f1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7814FDC1BED244AB4B9CDF24E5DE50" ma:contentTypeVersion="17" ma:contentTypeDescription="Create a new document." ma:contentTypeScope="" ma:versionID="ad3a63710883d086db5249754b6153d2">
  <xsd:schema xmlns:xsd="http://www.w3.org/2001/XMLSchema" xmlns:xs="http://www.w3.org/2001/XMLSchema" xmlns:p="http://schemas.microsoft.com/office/2006/metadata/properties" xmlns:ns1="http://schemas.microsoft.com/sharepoint/v3" xmlns:ns2="a89e14a4-5924-4fb1-91e1-fafdf6705f14" xmlns:ns3="55297bfa-2cfc-458f-bd84-6353e6c1dff2" targetNamespace="http://schemas.microsoft.com/office/2006/metadata/properties" ma:root="true" ma:fieldsID="f583c8d592a576396ac7357e7c0e7bf7" ns1:_="" ns2:_="" ns3:_="">
    <xsd:import namespace="http://schemas.microsoft.com/sharepoint/v3"/>
    <xsd:import namespace="a89e14a4-5924-4fb1-91e1-fafdf6705f14"/>
    <xsd:import namespace="55297bfa-2cfc-458f-bd84-6353e6c1df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9e14a4-5924-4fb1-91e1-fafdf6705f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cfd9987-77c1-42d4-96fd-cb06ac9ae6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297bfa-2cfc-458f-bd84-6353e6c1df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4a779d9-3bc3-4289-91c2-db7d4627308d}" ma:internalName="TaxCatchAll" ma:showField="CatchAllData" ma:web="55297bfa-2cfc-458f-bd84-6353e6c1df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E264FD-377F-4B78-AD5A-A7C7806498F7}"/>
</file>

<file path=customXml/itemProps2.xml><?xml version="1.0" encoding="utf-8"?>
<ds:datastoreItem xmlns:ds="http://schemas.openxmlformats.org/officeDocument/2006/customXml" ds:itemID="{ADBDA0D1-7A08-42F7-AE30-D4BF8AF775A7}"/>
</file>

<file path=customXml/itemProps3.xml><?xml version="1.0" encoding="utf-8"?>
<ds:datastoreItem xmlns:ds="http://schemas.openxmlformats.org/officeDocument/2006/customXml" ds:itemID="{0EE8CD43-A977-4DDD-8BDA-241EB5A2784E}"/>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Helen Lillis</cp:lastModifiedBy>
  <cp:revision/>
  <dcterms:created xsi:type="dcterms:W3CDTF">2018-04-24T06:01:14Z</dcterms:created>
  <dcterms:modified xsi:type="dcterms:W3CDTF">2022-07-15T10:47:43Z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0x0101005A7814FDC1BED244AB4B9CDF24E5DE50</vt:lpwstr>
  </property>
  <property fmtid="{D5CDD505-2E9C-101B-9397-08002B2CF9AE}" pid="3" name="MediaServiceImageTags">
    <vt:lpwstr/>
  </property>
</Properties>
</file>